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</sheets>
  <definedNames>
    <definedName name="_xlnm.Print_Titles" localSheetId="1">Sheet2!$1:$16</definedName>
    <definedName name="_xlnm._FilterDatabase" localSheetId="0" hidden="1">'Table of Contents'!$B$6:$D$6</definedName>
  </definedNames>
  <calcPr fullCalcOnLoad="1"/>
</workbook>
</file>

<file path=xl/sharedStrings.xml><?xml version="1.0" encoding="utf-8"?>
<sst xmlns="http://schemas.openxmlformats.org/spreadsheetml/2006/main" count="130" uniqueCount="103">
  <si>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</si>
  <si>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</si>
  <si>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</si>
  <si>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</si>
  <si>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</si>
  <si>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</si>
  <si>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</si>
  <si>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</si>
  <si>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</si>
  <si>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</si>
  <si>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</si>
  <si>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</si>
  <si>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</si>
  <si>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</si>
  <si>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(5010) EMPLOYEE BENEFITS</t>
  </si>
  <si>
    <t>(5016) PROFESSIONAL MEMBERSHIPS</t>
  </si>
  <si>
    <t>(500) Payroll &amp; Related Expenses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</si>
  <si>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</si>
  <si>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</si>
  <si>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</si>
  <si>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</si>
  <si>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</si>
  <si>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</si>
  <si>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</si>
  <si>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(5301) CONFERENCE EQUIPMENT RENTAL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</si>
  <si>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</si>
  <si>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</si>
  <si>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</si>
  <si>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</si>
  <si>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</si>
  <si>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</si>
  <si>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</si>
  <si>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</si>
  <si>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</si>
  <si>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</si>
  <si>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(5490) INVENTORY ADJUSTMENT</t>
  </si>
  <si>
    <t>(540) Publication Related Expenses</t>
  </si>
  <si>
    <t>(5500) SUPPLIES/OPERATING</t>
  </si>
  <si>
    <t>(5502) REFERENCE MATERIAL/PERIODICALS</t>
  </si>
  <si>
    <t>(5523) POSTAGE/E-MAIL</t>
  </si>
  <si>
    <t>(5530) DEPRECIATION F/E</t>
  </si>
  <si>
    <t>(5560) ORG SUPPORT/CONTRIBUTION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</si>
  <si>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</si>
  <si>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</si>
  <si>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</si>
  <si>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</si>
  <si>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</si>
  <si>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</si>
  <si>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</si>
  <si>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</si>
  <si>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</si>
  <si>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</si>
  <si>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</si>
  <si>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</si>
  <si>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</si>
  <si>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</si>
  <si>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</si>
  <si>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(5600) TAXES/INCOME</t>
  </si>
  <si>
    <t>(OH&amp;TX) TOTAL OVERHEAD /TAXES</t>
  </si>
  <si>
    <t>(20A TOTAL EXPENSES LESS 5900) Total Expenses Less 5900 5950 5565 5490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</si>
  <si>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</si>
  <si>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</si>
  <si>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</si>
  <si>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</si>
  <si>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</si>
  <si>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</si>
  <si>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</si>
  <si>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</si>
  <si>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</si>
  <si>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</si>
  <si>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</si>
  <si>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</si>
  <si>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</si>
  <si>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</si>
  <si>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</si>
  <si>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</si>
  <si>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</si>
  <si>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/>
  </si>
  <si>
    <t xml:space="preserve">Net Rev / (Expense) </t>
  </si>
  <si>
    <t>Ending Net Asset Balance</t>
  </si>
  <si>
    <t>ddddddd</t>
  </si>
  <si>
    <t>August 2018</t>
  </si>
  <si>
    <t>2018M12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</si>
  <si>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</si>
  <si>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</si>
  <si>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</si>
  <si>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</si>
  <si>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</si>
  <si>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10/25/2018 10:04 AM</t>
  </si>
  <si>
    <t>Remaining</t>
  </si>
  <si>
    <t>Current Budget</t>
  </si>
  <si>
    <t>Performance Report</t>
  </si>
  <si>
    <t>Perf NCv1.1</t>
  </si>
  <si>
    <t>Owner:</t>
  </si>
  <si>
    <t>Jenny Levine</t>
  </si>
  <si>
    <t>Date:</t>
  </si>
  <si>
    <t>10/25/2018 10:04:33 AM</t>
  </si>
  <si>
    <t>Fund</t>
  </si>
  <si>
    <t>Unit_Project</t>
  </si>
  <si>
    <t>Time</t>
  </si>
  <si>
    <t>OPERATING/DIVISIONS FUND (12)</t>
  </si>
  <si>
    <t>LITA</t>
  </si>
  <si>
    <t>Sheet2</t>
  </si>
</sst>
</file>

<file path=xl/styles.xml><?xml version="1.0" encoding="utf-8"?>
<styleSheet xmlns="http://schemas.openxmlformats.org/spreadsheetml/2006/main">
  <numFmts count="9">
    <numFmt numFmtId="177" formatCode="[$$-7F]#,##0"/>
    <numFmt numFmtId="178" formatCode="[$-409]#,##0;([$-409]#,##0)"/>
    <numFmt numFmtId="179" formatCode="General"/>
    <numFmt numFmtId="180" formatCode="0%;-0%"/>
    <numFmt numFmtId="181" formatCode="#,##0;-#,##0"/>
    <numFmt numFmtId="182" formatCode="#,###.00"/>
    <numFmt numFmtId="183" formatCode="#,###"/>
    <numFmt numFmtId="184" formatCode="@PX"/>
    <numFmt numFmtId="185" formatCode="#,##0.00;-#,##0.00"/>
  </numFmts>
  <fonts count="1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77" fontId="2" fillId="2" borderId="1" xfId="0" applyNumberFormat="1" applyFont="1" applyFill="1" applyBorder="1" applyAlignment="1" applyProtection="1">
      <alignment vertic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1" fillId="2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right"/>
      <protection/>
    </xf>
    <xf numFmtId="179" fontId="1" fillId="3" borderId="0" xfId="0" applyNumberFormat="1" applyFont="1" applyFill="1" applyBorder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3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81" fontId="1" fillId="2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3" borderId="0" xfId="0" applyNumberFormat="1" applyFont="1" applyFill="1" applyBorder="1" applyAlignment="1" applyProtection="1">
      <alignment vertical="center"/>
      <protection/>
    </xf>
    <xf numFmtId="183" fontId="2" fillId="3" borderId="1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85" fontId="5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center" vertical="center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180" fontId="1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 topLeftCell="A1"/>
  </sheetViews>
  <sheetFormatPr defaultColWidth="9.14285714285714" defaultRowHeight="12.75"/>
  <cols>
    <col min="1" max="1" width="7.14285714285714" customWidth="1"/>
    <col min="2" max="2" width="31" customWidth="1"/>
    <col min="3" max="3" width="14.8571428571429" customWidth="1"/>
    <col min="4" max="4" width="11.7142857142857" customWidth="1"/>
  </cols>
  <sheetData>
    <row r="1" spans="1:3" ht="12.75">
      <c r="A1" t="s">
        <v>93</v>
      </c>
      <c r="C1" t="s">
        <v>94</v>
      </c>
    </row>
    <row r="4" spans="1:3" ht="12.75">
      <c r="A4" t="s">
        <v>95</v>
      </c>
      <c r="C4" t="s">
        <v>96</v>
      </c>
    </row>
    <row r="6" spans="2:4" ht="12.75">
      <c r="B6" s="50" t="s">
        <v>97</v>
      </c>
      <c r="C6" s="50" t="s">
        <v>98</v>
      </c>
      <c r="D6" s="50" t="s">
        <v>99</v>
      </c>
    </row>
    <row r="7" spans="1:4" ht="12.75">
      <c r="A7" s="51" t="s">
        <v>102</v>
      </c>
      <c r="B7" t="s">
        <v>100</v>
      </c>
      <c r="C7" t="s">
        <v>101</v>
      </c>
      <c r="D7" t="s">
        <v>81</v>
      </c>
    </row>
  </sheetData>
  <sheetProtection autoFilter="0"/>
  <autoFilter ref="B6:D6"/>
  <mergeCells count="2">
    <mergeCell ref="C1:E1"/>
    <mergeCell ref="C4:E4"/>
  </mergeCells>
  <hyperlinks>
    <hyperlink ref="A7" location="'Sheet2'!A1" display="Sheet2"/>
  </hyperlinks>
  <pageMargins left="0.75" right="0.75" top="1" bottom="1" header="0.5" footer="0.5"/>
  <pageSetup orientation="landscape" paperSize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88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LITA: 412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84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7.25" customHeight="1">
      <c r="A17" s="24"/>
      <c r="B17" s="24"/>
      <c r="C17" s="2" t="s">
        <v>0</v>
      </c>
      <c r="D17" s="10">
        <v>398590.06</v>
      </c>
      <c r="E17" s="10">
        <v>0</v>
      </c>
      <c r="F17" s="10">
        <v>407081.06</v>
      </c>
      <c r="G17" s="11" t="str">
        <f>C17</f>
        <v>(3000) BEGINNING NET ASSETS</v>
      </c>
      <c r="H17" s="10">
        <v>0</v>
      </c>
      <c r="I17" s="12">
        <v>-398590.06</v>
      </c>
      <c r="J17" s="12">
        <v>0</v>
      </c>
      <c r="K17" s="10">
        <v>398590.06</v>
      </c>
      <c r="L17" s="10">
        <v>0</v>
      </c>
      <c r="M17" s="10">
        <f>K17-L17</f>
        <v>398590.06</v>
      </c>
      <c r="N17" s="13">
        <f>IF(L17&lt;&gt;0,IF(M17&lt;&gt;0,(IF(M17&lt;0,IF(L17&lt;0,(M17/L17)*(-1),M17/ABS(L17)),M17/ABS(L17))),0),IF(M17=0,0,(IF(M17&gt;0,1,-1))))</f>
        <v>1</v>
      </c>
      <c r="O17" s="10">
        <v>407081.06</v>
      </c>
      <c r="P17" s="10">
        <f>H17-K17</f>
        <v>-398590.06</v>
      </c>
      <c r="Q17" s="14">
        <v>0</v>
      </c>
      <c r="R17" s="14">
        <v>-398590.06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10963.08</v>
      </c>
      <c r="E19" s="15">
        <v>11166.666666666701</v>
      </c>
      <c r="F19" s="15">
        <v>11405.799999999999</v>
      </c>
      <c r="G19" s="16" t="str">
        <f>C19</f>
        <v>(4000) DUES/PERSONAL</v>
      </c>
      <c r="H19" s="15">
        <v>134000</v>
      </c>
      <c r="I19" s="17">
        <v>203.58666666670101</v>
      </c>
      <c r="J19" s="17">
        <v>0.0182316417910478</v>
      </c>
      <c r="K19" s="15">
        <v>133597.56</v>
      </c>
      <c r="L19" s="15">
        <v>134000</v>
      </c>
      <c r="M19" s="15">
        <f>K19-L19</f>
        <v>-402.44000000000233</v>
      </c>
      <c r="N19" s="18">
        <f>IF(L19&lt;&gt;0,IF(M19&lt;&gt;0,(IF(M19&lt;0,IF(L19&lt;0,(M19/L19)*(-1),M19/ABS(L19)),M19/ABS(L19))),0),IF(M19=0,0,(IF(M19&gt;0,1,-1))))</f>
        <v>-0.0030032835820895695</v>
      </c>
      <c r="O19" s="15">
        <v>138594.70999999999</v>
      </c>
      <c r="P19" s="15">
        <f>H19-K19</f>
        <v>402.44000000000233</v>
      </c>
      <c r="Q19" s="19">
        <v>134000</v>
      </c>
      <c r="R19" s="19">
        <v>402.440000000439</v>
      </c>
      <c r="S19" s="19">
        <v>0.0030032835820928199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990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975</v>
      </c>
      <c r="L20" s="15">
        <v>0</v>
      </c>
      <c r="M20" s="15">
        <f>K20-L20</f>
        <v>975</v>
      </c>
      <c r="N20" s="18">
        <f>IF(L20&lt;&gt;0,IF(M20&lt;&gt;0,(IF(M20&lt;0,IF(L20&lt;0,(M20/L20)*(-1),M20/ABS(L20)),M20/ABS(L20))),0),IF(M20=0,0,(IF(M20&gt;0,1,-1))))</f>
        <v>1</v>
      </c>
      <c r="O20" s="15">
        <v>990</v>
      </c>
      <c r="P20" s="15">
        <f>H20-K20</f>
        <v>-975</v>
      </c>
      <c r="Q20" s="19">
        <v>0</v>
      </c>
      <c r="R20" s="19">
        <v>-975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15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15</v>
      </c>
      <c r="L21" s="15">
        <v>0</v>
      </c>
      <c r="M21" s="15">
        <f>K21-L21</f>
        <v>15</v>
      </c>
      <c r="N21" s="18">
        <f>IF(L21&lt;&gt;0,IF(M21&lt;&gt;0,(IF(M21&lt;0,IF(L21&lt;0,(M21/L21)*(-1),M21/ABS(L21)),M21/ABS(L21))),0),IF(M21=0,0,(IF(M21&gt;0,1,-1))))</f>
        <v>1</v>
      </c>
      <c r="O21" s="15">
        <v>15</v>
      </c>
      <c r="P21" s="15">
        <f>H21-K21</f>
        <v>-15</v>
      </c>
      <c r="Q21" s="19">
        <v>0</v>
      </c>
      <c r="R21" s="19">
        <v>-15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11045.58</v>
      </c>
      <c r="E22" s="10">
        <v>11166.666666666701</v>
      </c>
      <c r="F22" s="10">
        <v>12410.799999999999</v>
      </c>
      <c r="G22" s="11" t="str">
        <f>C22</f>
        <v>(400) Subtotal Dues</v>
      </c>
      <c r="H22" s="10">
        <v>134000</v>
      </c>
      <c r="I22" s="12">
        <v>121.08666666670101</v>
      </c>
      <c r="J22" s="12">
        <v>0.0108435820895553</v>
      </c>
      <c r="K22" s="10">
        <v>134587.56</v>
      </c>
      <c r="L22" s="10">
        <v>134000</v>
      </c>
      <c r="M22" s="10">
        <f>K22-L22</f>
        <v>587.55999999999767</v>
      </c>
      <c r="N22" s="13">
        <f>IF(L22&lt;&gt;0,IF(M22&lt;&gt;0,(IF(M22&lt;0,IF(L22&lt;0,(M22/L22)*(-1),M22/ABS(L22)),M22/ABS(L22))),0),IF(M22=0,0,(IF(M22&gt;0,1,-1))))</f>
        <v>0.0043847761194029675</v>
      </c>
      <c r="O22" s="10">
        <v>139599.70999999999</v>
      </c>
      <c r="P22" s="10">
        <f>H22-K22</f>
        <v>-587.55999999999767</v>
      </c>
      <c r="Q22" s="14">
        <v>134000</v>
      </c>
      <c r="R22" s="14">
        <v>-587.55999999958999</v>
      </c>
      <c r="S22" s="14">
        <v>-0.00438477611939991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5</v>
      </c>
      <c r="D27" s="15">
        <v>3844.8000000000002</v>
      </c>
      <c r="E27" s="15">
        <v>1666.6666666666699</v>
      </c>
      <c r="F27" s="15">
        <v>988</v>
      </c>
      <c r="G27" s="16" t="str">
        <f>C27</f>
        <v>(4142) ADVERTISING/CLASSIFIED</v>
      </c>
      <c r="H27" s="15">
        <v>20000</v>
      </c>
      <c r="I27" s="17">
        <v>-2178.13333333333</v>
      </c>
      <c r="J27" s="17">
        <v>-1.30688</v>
      </c>
      <c r="K27" s="15">
        <v>20871.200000000001</v>
      </c>
      <c r="L27" s="15">
        <v>20000</v>
      </c>
      <c r="M27" s="15">
        <f>K27-L27</f>
        <v>871.20000000000073</v>
      </c>
      <c r="N27" s="18">
        <f>IF(L27&lt;&gt;0,IF(M27&lt;&gt;0,(IF(M27&lt;0,IF(L27&lt;0,(M27/L27)*(-1),M27/ABS(L27)),M27/ABS(L27))),0),IF(M27=0,0,(IF(M27&gt;0,1,-1))))</f>
        <v>0.043560000000000036</v>
      </c>
      <c r="O27" s="15">
        <v>20322.799999999999</v>
      </c>
      <c r="P27" s="15">
        <f>H27-K27</f>
        <v>-871.20000000000073</v>
      </c>
      <c r="Q27" s="19">
        <v>20000</v>
      </c>
      <c r="R27" s="19">
        <v>-871.19999999995298</v>
      </c>
      <c r="S27" s="19">
        <v>-0.043559999999997601</v>
      </c>
      <c r="T27" s="6"/>
    </row>
    <row r="28" spans="1:20" ht="17.25" customHeight="1">
      <c r="A28" s="24"/>
      <c r="B28" s="24"/>
      <c r="C28" s="2" t="s">
        <v>6</v>
      </c>
      <c r="D28" s="10">
        <v>3844.8000000000002</v>
      </c>
      <c r="E28" s="10">
        <v>1666.6666666666699</v>
      </c>
      <c r="F28" s="10">
        <v>988</v>
      </c>
      <c r="G28" s="11" t="str">
        <f>C28</f>
        <v>(414) Subtotal Advertising</v>
      </c>
      <c r="H28" s="10">
        <v>20000</v>
      </c>
      <c r="I28" s="12">
        <v>-2178.13333333333</v>
      </c>
      <c r="J28" s="12">
        <v>-1.30688</v>
      </c>
      <c r="K28" s="10">
        <v>20871.200000000001</v>
      </c>
      <c r="L28" s="10">
        <v>20000</v>
      </c>
      <c r="M28" s="10">
        <f>K28-L28</f>
        <v>871.20000000000073</v>
      </c>
      <c r="N28" s="13">
        <f>IF(L28&lt;&gt;0,IF(M28&lt;&gt;0,(IF(M28&lt;0,IF(L28&lt;0,(M28/L28)*(-1),M28/ABS(L28)),M28/ABS(L28))),0),IF(M28=0,0,(IF(M28&gt;0,1,-1))))</f>
        <v>0.043560000000000036</v>
      </c>
      <c r="O28" s="10">
        <v>20322.799999999999</v>
      </c>
      <c r="P28" s="10">
        <f>H28-K28</f>
        <v>-871.20000000000073</v>
      </c>
      <c r="Q28" s="14">
        <v>20000</v>
      </c>
      <c r="R28" s="14">
        <v>-871.19999999995696</v>
      </c>
      <c r="S28" s="14">
        <v>-0.043559999999997802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7</v>
      </c>
      <c r="D30" s="15">
        <v>135</v>
      </c>
      <c r="E30" s="15">
        <v>3400</v>
      </c>
      <c r="F30" s="15">
        <v>0</v>
      </c>
      <c r="G30" s="16" t="str">
        <f>C30</f>
        <v>(4200) REGISTRATION FEES</v>
      </c>
      <c r="H30" s="15">
        <v>144300</v>
      </c>
      <c r="I30" s="17">
        <v>3265</v>
      </c>
      <c r="J30" s="17">
        <v>0.96029411764705896</v>
      </c>
      <c r="K30" s="15">
        <v>153057</v>
      </c>
      <c r="L30" s="15">
        <v>144300</v>
      </c>
      <c r="M30" s="15">
        <f>K30-L30</f>
        <v>8757</v>
      </c>
      <c r="N30" s="18">
        <f>IF(L30&lt;&gt;0,IF(M30&lt;&gt;0,(IF(M30&lt;0,IF(L30&lt;0,(M30/L30)*(-1),M30/ABS(L30)),M30/ABS(L30))),0),IF(M30=0,0,(IF(M30&gt;0,1,-1))))</f>
        <v>0.060686070686070688</v>
      </c>
      <c r="O30" s="15">
        <v>143327</v>
      </c>
      <c r="P30" s="15">
        <f>H30-K30</f>
        <v>-8757</v>
      </c>
      <c r="Q30" s="19">
        <v>144300</v>
      </c>
      <c r="R30" s="19">
        <v>-8757</v>
      </c>
      <c r="S30" s="19">
        <v>-0.060686070686070702</v>
      </c>
      <c r="T30" s="6"/>
    </row>
    <row r="31" spans="1:20" ht="17.25" customHeight="1">
      <c r="A31" s="24"/>
      <c r="B31" s="24"/>
      <c r="C31" s="2" t="s">
        <v>8</v>
      </c>
      <c r="D31" s="10">
        <v>135</v>
      </c>
      <c r="E31" s="10">
        <v>3400</v>
      </c>
      <c r="F31" s="10">
        <v>0</v>
      </c>
      <c r="G31" s="11" t="str">
        <f>C31</f>
        <v>(420) Subtotal Meetings and Conferences</v>
      </c>
      <c r="H31" s="10">
        <v>144300</v>
      </c>
      <c r="I31" s="12">
        <v>3265</v>
      </c>
      <c r="J31" s="12">
        <v>0.96029411764705896</v>
      </c>
      <c r="K31" s="10">
        <v>153057</v>
      </c>
      <c r="L31" s="10">
        <v>144300</v>
      </c>
      <c r="M31" s="10">
        <f>K31-L31</f>
        <v>8757</v>
      </c>
      <c r="N31" s="13">
        <f>IF(L31&lt;&gt;0,IF(M31&lt;&gt;0,(IF(M31&lt;0,IF(L31&lt;0,(M31/L31)*(-1),M31/ABS(L31)),M31/ABS(L31))),0),IF(M31=0,0,(IF(M31&gt;0,1,-1))))</f>
        <v>0.060686070686070688</v>
      </c>
      <c r="O31" s="10">
        <v>143327</v>
      </c>
      <c r="P31" s="10">
        <f>H31-K31</f>
        <v>-8757</v>
      </c>
      <c r="Q31" s="14">
        <v>144300</v>
      </c>
      <c r="R31" s="14">
        <v>-8757</v>
      </c>
      <c r="S31" s="14">
        <v>-0.060686070686070702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9</v>
      </c>
      <c r="D34" s="15">
        <v>71.409999999999997</v>
      </c>
      <c r="E34" s="15">
        <v>166.666666666667</v>
      </c>
      <c r="F34" s="15">
        <v>7510</v>
      </c>
      <c r="G34" s="16" t="str">
        <f>C34</f>
        <v>(4400) DONATIONS/HONORARIA</v>
      </c>
      <c r="H34" s="15">
        <v>14000</v>
      </c>
      <c r="I34" s="17">
        <v>95.256666666667002</v>
      </c>
      <c r="J34" s="17">
        <v>0.57154000000000105</v>
      </c>
      <c r="K34" s="15">
        <v>18441.41</v>
      </c>
      <c r="L34" s="15">
        <v>14000</v>
      </c>
      <c r="M34" s="15">
        <f>K34-L34</f>
        <v>4441.4099999999999</v>
      </c>
      <c r="N34" s="18">
        <f>IF(L34&lt;&gt;0,IF(M34&lt;&gt;0,(IF(M34&lt;0,IF(L34&lt;0,(M34/L34)*(-1),M34/ABS(L34)),M34/ABS(L34))),0),IF(M34=0,0,(IF(M34&gt;0,1,-1))))</f>
        <v>0.3172435714285714</v>
      </c>
      <c r="O34" s="15">
        <v>32010.080000000002</v>
      </c>
      <c r="P34" s="15">
        <f>H34-K34</f>
        <v>-4441.4099999999999</v>
      </c>
      <c r="Q34" s="19">
        <v>14000</v>
      </c>
      <c r="R34" s="19">
        <v>-4441.4099999999899</v>
      </c>
      <c r="S34" s="19">
        <v>-0.31724357142857101</v>
      </c>
      <c r="T34" s="6"/>
    </row>
    <row r="35" spans="1:20" ht="16.5" customHeight="1">
      <c r="C35" s="3" t="s">
        <v>10</v>
      </c>
      <c r="D35" s="15">
        <v>512.40999999999997</v>
      </c>
      <c r="E35" s="15">
        <v>1158.3333333333301</v>
      </c>
      <c r="F35" s="15">
        <v>4233.9799999999996</v>
      </c>
      <c r="G35" s="16" t="str">
        <f>C35</f>
        <v>(4421) ROYALTIES</v>
      </c>
      <c r="H35" s="15">
        <v>11900</v>
      </c>
      <c r="I35" s="17">
        <v>645.92333333333295</v>
      </c>
      <c r="J35" s="17">
        <v>0.55763165467625897</v>
      </c>
      <c r="K35" s="15">
        <v>8783.3400000000001</v>
      </c>
      <c r="L35" s="15">
        <v>11900</v>
      </c>
      <c r="M35" s="15">
        <f>K35-L35</f>
        <v>-3116.6599999999999</v>
      </c>
      <c r="N35" s="18">
        <f>IF(L35&lt;&gt;0,IF(M35&lt;&gt;0,(IF(M35&lt;0,IF(L35&lt;0,(M35/L35)*(-1),M35/ABS(L35)),M35/ABS(L35))),0),IF(M35=0,0,(IF(M35&gt;0,1,-1))))</f>
        <v>-0.26190420168067224</v>
      </c>
      <c r="O35" s="15">
        <v>6990.5900000000001</v>
      </c>
      <c r="P35" s="15">
        <f>H35-K35</f>
        <v>3116.6599999999999</v>
      </c>
      <c r="Q35" s="19">
        <v>11900</v>
      </c>
      <c r="R35" s="19">
        <v>3116.6599999999999</v>
      </c>
      <c r="S35" s="19">
        <v>0.26190420168067202</v>
      </c>
    </row>
    <row r="36" spans="1:20" ht="17.25" customHeight="1">
      <c r="A36" s="24"/>
      <c r="B36" s="24"/>
      <c r="C36" s="2" t="s">
        <v>11</v>
      </c>
      <c r="D36" s="10">
        <v>583.82000000000005</v>
      </c>
      <c r="E36" s="10">
        <v>1325</v>
      </c>
      <c r="F36" s="10">
        <v>11743.98</v>
      </c>
      <c r="G36" s="11" t="str">
        <f>C36</f>
        <v>(440) Subtotal Misc.</v>
      </c>
      <c r="H36" s="10">
        <v>25900</v>
      </c>
      <c r="I36" s="12">
        <v>741.17999999999995</v>
      </c>
      <c r="J36" s="12">
        <v>0.55938113207547202</v>
      </c>
      <c r="K36" s="10">
        <v>27224.75</v>
      </c>
      <c r="L36" s="10">
        <v>25900</v>
      </c>
      <c r="M36" s="10">
        <f>K36-L36</f>
        <v>1324.75</v>
      </c>
      <c r="N36" s="13">
        <f>IF(L36&lt;&gt;0,IF(M36&lt;&gt;0,(IF(M36&lt;0,IF(L36&lt;0,(M36/L36)*(-1),M36/ABS(L36)),M36/ABS(L36))),0),IF(M36=0,0,(IF(M36&gt;0,1,-1))))</f>
        <v>0.051148648648648647</v>
      </c>
      <c r="O36" s="10">
        <v>39000.669999999998</v>
      </c>
      <c r="P36" s="10">
        <f>H36-K36</f>
        <v>-1324.75</v>
      </c>
      <c r="Q36" s="14">
        <v>25900</v>
      </c>
      <c r="R36" s="14">
        <v>-1324.75</v>
      </c>
      <c r="S36" s="14">
        <v>-0.051148648648648598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12</v>
      </c>
      <c r="D38" s="10">
        <v>15609.200000000001</v>
      </c>
      <c r="E38" s="10">
        <v>17558.333333333401</v>
      </c>
      <c r="F38" s="10">
        <v>25142.779999999999</v>
      </c>
      <c r="G38" s="11" t="s">
        <v>71</v>
      </c>
      <c r="H38" s="10">
        <v>324200</v>
      </c>
      <c r="I38" s="12">
        <v>1949.13333333337</v>
      </c>
      <c r="J38" s="12">
        <v>0.111009017560515</v>
      </c>
      <c r="K38" s="10">
        <v>335740.51000000001</v>
      </c>
      <c r="L38" s="10">
        <v>324200</v>
      </c>
      <c r="M38" s="10">
        <f>K38-L38</f>
        <v>11540.510000000009</v>
      </c>
      <c r="N38" s="13">
        <f>IF(L38&lt;&gt;0,IF(M38&lt;&gt;0,(IF(M38&lt;0,IF(L38&lt;0,(M38/L38)*(-1),M38/ABS(L38)),M38/ABS(L38))),0),IF(M38=0,0,(IF(M38&gt;0,1,-1))))</f>
        <v>0.035596884639111689</v>
      </c>
      <c r="O38" s="10">
        <v>342250.17999999999</v>
      </c>
      <c r="P38" s="10">
        <f>H38-K38</f>
        <v>-11540.510000000009</v>
      </c>
      <c r="Q38" s="14">
        <v>324200</v>
      </c>
      <c r="R38" s="14">
        <v>-11540.5099999995</v>
      </c>
      <c r="S38" s="14">
        <v>-0.035596884639110198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13</v>
      </c>
      <c r="D40" s="15">
        <v>13163.34</v>
      </c>
      <c r="E40" s="15">
        <v>13635.3071713147</v>
      </c>
      <c r="F40" s="15">
        <v>12905.200000000001</v>
      </c>
      <c r="G40" s="16" t="str">
        <f>C40</f>
        <v>(5000) SALARIES &amp; WAGES</v>
      </c>
      <c r="H40" s="15">
        <v>148802.70000000001</v>
      </c>
      <c r="I40" s="17">
        <v>471.96717131470001</v>
      </c>
      <c r="J40" s="17">
        <v>0.034613607554628598</v>
      </c>
      <c r="K40" s="15">
        <v>149375.28</v>
      </c>
      <c r="L40" s="15">
        <v>148802.70000000001</v>
      </c>
      <c r="M40" s="15">
        <f>L40-K40</f>
        <v>-572.57999999998719</v>
      </c>
      <c r="N40" s="18">
        <f>IF(L40&lt;&gt;0,IF(M40&lt;&gt;0,(IF(M40&lt;0,IF(L40&lt;0,(M40/L40)*(-1),M40/ABS(L40)),M40/ABS(L40))),0),IF(M40=0,0,(IF(M40&gt;0,1,-1))))</f>
        <v>-0.0038479140499465881</v>
      </c>
      <c r="O40" s="15">
        <v>146716.73999999999</v>
      </c>
      <c r="P40" s="15">
        <f>H40-K40</f>
        <v>-572.57999999998719</v>
      </c>
      <c r="Q40" s="19">
        <v>148802.70000000001</v>
      </c>
      <c r="R40" s="19">
        <v>-572.58000000001596</v>
      </c>
      <c r="S40" s="19">
        <v>-0.0038479140499467798</v>
      </c>
      <c r="T40" s="6"/>
    </row>
    <row r="41" spans="1:20" ht="16.5" customHeight="1">
      <c r="C41" s="3" t="s">
        <v>14</v>
      </c>
      <c r="D41" s="15">
        <v>691.13</v>
      </c>
      <c r="E41" s="15">
        <v>4294.8812673063503</v>
      </c>
      <c r="F41" s="15">
        <v>729.41999999999996</v>
      </c>
      <c r="G41" s="16" t="str">
        <f>C41</f>
        <v>(5010) EMPLOYEE BENEFITS</v>
      </c>
      <c r="H41" s="15">
        <v>46870.226004082499</v>
      </c>
      <c r="I41" s="17">
        <v>3603.7512673063502</v>
      </c>
      <c r="J41" s="17">
        <v>0.83908053401591198</v>
      </c>
      <c r="K41" s="15">
        <v>44842.639999999999</v>
      </c>
      <c r="L41" s="15">
        <v>46870.226004082499</v>
      </c>
      <c r="M41" s="15">
        <f>L41-K41</f>
        <v>2027.5860040824991</v>
      </c>
      <c r="N41" s="18">
        <f>IF(L41&lt;&gt;0,IF(M41&lt;&gt;0,(IF(M41&lt;0,IF(L41&lt;0,(M41/L41)*(-1),M41/ABS(L41)),M41/ABS(L41))),0),IF(M41=0,0,(IF(M41&gt;0,1,-1))))</f>
        <v>0.043259573869046247</v>
      </c>
      <c r="O41" s="15">
        <v>44887.290000000001</v>
      </c>
      <c r="P41" s="15">
        <f>H41-K41</f>
        <v>2027.5860040824991</v>
      </c>
      <c r="Q41" s="19">
        <v>46870.226004082499</v>
      </c>
      <c r="R41" s="19">
        <v>2027.58600408252</v>
      </c>
      <c r="S41" s="19">
        <v>0.043259573869046698</v>
      </c>
    </row>
    <row r="42" spans="1:20" ht="16.5" customHeight="1">
      <c r="C42" s="3" t="s">
        <v>15</v>
      </c>
      <c r="D42" s="15">
        <v>0</v>
      </c>
      <c r="E42" s="15">
        <v>0</v>
      </c>
      <c r="F42" s="15">
        <v>0</v>
      </c>
      <c r="G42" s="16" t="str">
        <f>C42</f>
        <v>(5016) PROFESSIONAL MEMBERSHIPS</v>
      </c>
      <c r="H42" s="15">
        <v>0</v>
      </c>
      <c r="I42" s="17">
        <v>0</v>
      </c>
      <c r="J42" s="17">
        <v>0</v>
      </c>
      <c r="K42" s="15">
        <v>156.90000000000001</v>
      </c>
      <c r="L42" s="15">
        <v>0</v>
      </c>
      <c r="M42" s="15">
        <f>L42-K42</f>
        <v>-156.90000000000001</v>
      </c>
      <c r="N42" s="18">
        <f>IF(L42&lt;&gt;0,IF(M42&lt;&gt;0,(IF(M42&lt;0,IF(L42&lt;0,(M42/L42)*(-1),M42/ABS(L42)),M42/ABS(L42))),0),IF(M42=0,0,(IF(M42&gt;0,1,-1))))</f>
        <v>-1</v>
      </c>
      <c r="O42" s="15">
        <v>156.90000000000001</v>
      </c>
      <c r="P42" s="15">
        <f>H42-K42</f>
        <v>-156.90000000000001</v>
      </c>
      <c r="Q42" s="19">
        <v>0</v>
      </c>
      <c r="R42" s="19">
        <v>-156.90000000000001</v>
      </c>
      <c r="S42" s="19">
        <v>0</v>
      </c>
    </row>
    <row r="43" spans="1:20" ht="17.25" customHeight="1">
      <c r="A43" s="24"/>
      <c r="B43" s="24"/>
      <c r="C43" s="2" t="s">
        <v>16</v>
      </c>
      <c r="D43" s="10">
        <v>13854.469999999999</v>
      </c>
      <c r="E43" s="10">
        <v>17930.188438621099</v>
      </c>
      <c r="F43" s="10">
        <v>13634.620000000001</v>
      </c>
      <c r="G43" s="11" t="str">
        <f>C43</f>
        <v>(500) Payroll &amp; Related Expenses</v>
      </c>
      <c r="H43" s="10">
        <v>195672.92600408199</v>
      </c>
      <c r="I43" s="12">
        <v>4075.7184386210502</v>
      </c>
      <c r="J43" s="12">
        <v>0.22731040739326999</v>
      </c>
      <c r="K43" s="10">
        <v>194374.82000000001</v>
      </c>
      <c r="L43" s="10">
        <v>195672.92600408301</v>
      </c>
      <c r="M43" s="10">
        <f>L43-K43</f>
        <v>1298.1060040830052</v>
      </c>
      <c r="N43" s="13">
        <f>IF(L43&lt;&gt;0,IF(M43&lt;&gt;0,(IF(M43&lt;0,IF(L43&lt;0,(M43/L43)*(-1),M43/ABS(L43)),M43/ABS(L43))),0),IF(M43=0,0,(IF(M43&gt;0,1,-1))))</f>
        <v>0.0066340603710087018</v>
      </c>
      <c r="O43" s="10">
        <v>191760.92999999999</v>
      </c>
      <c r="P43" s="10">
        <f>H43-K43</f>
        <v>1298.1060040819866</v>
      </c>
      <c r="Q43" s="14">
        <v>195672.92600408199</v>
      </c>
      <c r="R43" s="14">
        <v>1298.10600408254</v>
      </c>
      <c r="S43" s="14">
        <v>0.00663406037100634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17</v>
      </c>
      <c r="D45" s="15">
        <v>817.34000000000003</v>
      </c>
      <c r="E45" s="15">
        <v>479.33333333333297</v>
      </c>
      <c r="F45" s="15">
        <v>774.45000000000005</v>
      </c>
      <c r="G45" s="16" t="str">
        <f>C45</f>
        <v>(5122) BANK S/C</v>
      </c>
      <c r="H45" s="15">
        <v>8602</v>
      </c>
      <c r="I45" s="17">
        <v>-338.006666666667</v>
      </c>
      <c r="J45" s="17">
        <v>-0.70515994436717799</v>
      </c>
      <c r="K45" s="15">
        <v>7387.8500000000004</v>
      </c>
      <c r="L45" s="15">
        <v>8602</v>
      </c>
      <c r="M45" s="15">
        <f>L45-K45</f>
        <v>1214.1499999999996</v>
      </c>
      <c r="N45" s="18">
        <f>IF(L45&lt;&gt;0,IF(M45&lt;&gt;0,(IF(M45&lt;0,IF(L45&lt;0,(M45/L45)*(-1),M45/ABS(L45)),M45/ABS(L45))),0),IF(M45=0,0,(IF(M45&gt;0,1,-1))))</f>
        <v>0.14114740757963259</v>
      </c>
      <c r="O45" s="15">
        <v>7622</v>
      </c>
      <c r="P45" s="15">
        <f>H45-K45</f>
        <v>1214.1499999999996</v>
      </c>
      <c r="Q45" s="19">
        <v>8602</v>
      </c>
      <c r="R45" s="19">
        <v>1214.1500000000001</v>
      </c>
      <c r="S45" s="19">
        <v>0.14114740757963201</v>
      </c>
      <c r="T45" s="6"/>
    </row>
    <row r="46" spans="1:20" ht="16.5" customHeight="1">
      <c r="C46" s="3" t="s">
        <v>18</v>
      </c>
      <c r="D46" s="15">
        <v>0</v>
      </c>
      <c r="E46" s="15">
        <v>0</v>
      </c>
      <c r="F46" s="15">
        <v>0</v>
      </c>
      <c r="G46" s="16" t="str">
        <f>C46</f>
        <v>(5150) MESSENGER SERVICE</v>
      </c>
      <c r="H46" s="15">
        <v>300</v>
      </c>
      <c r="I46" s="17">
        <v>0</v>
      </c>
      <c r="J46" s="17">
        <v>0</v>
      </c>
      <c r="K46" s="15">
        <v>645.36000000000001</v>
      </c>
      <c r="L46" s="15">
        <v>300</v>
      </c>
      <c r="M46" s="15">
        <f>L46-K46</f>
        <v>-345.36000000000001</v>
      </c>
      <c r="N46" s="18">
        <f>IF(L46&lt;&gt;0,IF(M46&lt;&gt;0,(IF(M46&lt;0,IF(L46&lt;0,(M46/L46)*(-1),M46/ABS(L46)),M46/ABS(L46))),0),IF(M46=0,0,(IF(M46&gt;0,1,-1))))</f>
        <v>-1.1512</v>
      </c>
      <c r="O46" s="15">
        <v>0</v>
      </c>
      <c r="P46" s="15">
        <f>H46-K46</f>
        <v>-345.36000000000001</v>
      </c>
      <c r="Q46" s="19">
        <v>300</v>
      </c>
      <c r="R46" s="19">
        <v>-345.36000000000001</v>
      </c>
      <c r="S46" s="19">
        <v>-1.1512</v>
      </c>
    </row>
    <row r="47" spans="1:20" ht="17.25" customHeight="1">
      <c r="A47" s="24"/>
      <c r="B47" s="24"/>
      <c r="C47" s="2" t="s">
        <v>19</v>
      </c>
      <c r="D47" s="10">
        <v>817.34000000000003</v>
      </c>
      <c r="E47" s="10">
        <v>479.33333333333297</v>
      </c>
      <c r="F47" s="10">
        <v>774.45000000000005</v>
      </c>
      <c r="G47" s="11" t="str">
        <f>C47</f>
        <v>(510) Outside Services</v>
      </c>
      <c r="H47" s="10">
        <v>8902</v>
      </c>
      <c r="I47" s="12">
        <v>-338.006666666667</v>
      </c>
      <c r="J47" s="12">
        <v>-0.70515994436717799</v>
      </c>
      <c r="K47" s="10">
        <v>8033.21</v>
      </c>
      <c r="L47" s="10">
        <v>8902</v>
      </c>
      <c r="M47" s="10">
        <f>L47-K47</f>
        <v>868.78999999999996</v>
      </c>
      <c r="N47" s="13">
        <f>IF(L47&lt;&gt;0,IF(M47&lt;&gt;0,(IF(M47&lt;0,IF(L47&lt;0,(M47/L47)*(-1),M47/ABS(L47)),M47/ABS(L47))),0),IF(M47=0,0,(IF(M47&gt;0,1,-1))))</f>
        <v>0.097594922489328231</v>
      </c>
      <c r="O47" s="10">
        <v>7622</v>
      </c>
      <c r="P47" s="10">
        <f>H47-K47</f>
        <v>868.78999999999996</v>
      </c>
      <c r="Q47" s="14">
        <v>8902</v>
      </c>
      <c r="R47" s="14">
        <v>868.78999999999496</v>
      </c>
      <c r="S47" s="14">
        <v>0.097594922489327801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4"/>
      <c r="B49" s="4"/>
      <c r="C49" s="3" t="s">
        <v>20</v>
      </c>
      <c r="D49" s="15">
        <v>0</v>
      </c>
      <c r="E49" s="15">
        <v>0</v>
      </c>
      <c r="F49" s="15">
        <v>0</v>
      </c>
      <c r="G49" s="16" t="str">
        <f>C49</f>
        <v>(5210) TRANSPORTATION</v>
      </c>
      <c r="H49" s="15">
        <v>3300</v>
      </c>
      <c r="I49" s="17">
        <v>0</v>
      </c>
      <c r="J49" s="17">
        <v>0</v>
      </c>
      <c r="K49" s="15">
        <v>1889.77</v>
      </c>
      <c r="L49" s="15">
        <v>3300</v>
      </c>
      <c r="M49" s="15">
        <f>L49-K49</f>
        <v>1410.23</v>
      </c>
      <c r="N49" s="18">
        <f>IF(L49&lt;&gt;0,IF(M49&lt;&gt;0,(IF(M49&lt;0,IF(L49&lt;0,(M49/L49)*(-1),M49/ABS(L49)),M49/ABS(L49))),0),IF(M49=0,0,(IF(M49&gt;0,1,-1))))</f>
        <v>0.42734242424242425</v>
      </c>
      <c r="O49" s="15">
        <v>2668.0999999999999</v>
      </c>
      <c r="P49" s="15">
        <f>H49-K49</f>
        <v>1410.23</v>
      </c>
      <c r="Q49" s="19">
        <v>3300</v>
      </c>
      <c r="R49" s="19">
        <v>1410.23</v>
      </c>
      <c r="S49" s="19">
        <v>0.42734242424242402</v>
      </c>
      <c r="T49" s="6"/>
    </row>
    <row r="50" spans="1:20" ht="16.5" customHeight="1">
      <c r="C50" s="3" t="s">
        <v>21</v>
      </c>
      <c r="D50" s="15">
        <v>0</v>
      </c>
      <c r="E50" s="15">
        <v>0</v>
      </c>
      <c r="F50" s="15">
        <v>0</v>
      </c>
      <c r="G50" s="16" t="str">
        <f>C50</f>
        <v>(5212) LODGING &amp; MEALS</v>
      </c>
      <c r="H50" s="15">
        <v>4000</v>
      </c>
      <c r="I50" s="17">
        <v>0</v>
      </c>
      <c r="J50" s="17">
        <v>0</v>
      </c>
      <c r="K50" s="15">
        <v>1721.52</v>
      </c>
      <c r="L50" s="15">
        <v>4000</v>
      </c>
      <c r="M50" s="15">
        <f>L50-K50</f>
        <v>2278.48</v>
      </c>
      <c r="N50" s="18">
        <f>IF(L50&lt;&gt;0,IF(M50&lt;&gt;0,(IF(M50&lt;0,IF(L50&lt;0,(M50/L50)*(-1),M50/ABS(L50)),M50/ABS(L50))),0),IF(M50=0,0,(IF(M50&gt;0,1,-1))))</f>
        <v>0.56962000000000002</v>
      </c>
      <c r="O50" s="15">
        <v>3619.1599999999999</v>
      </c>
      <c r="P50" s="15">
        <f>H50-K50</f>
        <v>2278.48</v>
      </c>
      <c r="Q50" s="19">
        <v>4000</v>
      </c>
      <c r="R50" s="19">
        <v>2278.48</v>
      </c>
      <c r="S50" s="19">
        <v>0.56962000000000002</v>
      </c>
    </row>
    <row r="51" spans="1:20" ht="16.5" customHeight="1">
      <c r="C51" s="3" t="s">
        <v>22</v>
      </c>
      <c r="D51" s="15">
        <v>0</v>
      </c>
      <c r="E51" s="15">
        <v>0</v>
      </c>
      <c r="F51" s="15">
        <v>0</v>
      </c>
      <c r="G51" s="16" t="str">
        <f>C51</f>
        <v>(5216) BUSINESS MEETINGS</v>
      </c>
      <c r="H51" s="15">
        <v>2260</v>
      </c>
      <c r="I51" s="17">
        <v>0</v>
      </c>
      <c r="J51" s="17">
        <v>0</v>
      </c>
      <c r="K51" s="15">
        <v>0</v>
      </c>
      <c r="L51" s="15">
        <v>2260</v>
      </c>
      <c r="M51" s="15">
        <f>L51-K51</f>
        <v>2260</v>
      </c>
      <c r="N51" s="18">
        <f>IF(L51&lt;&gt;0,IF(M51&lt;&gt;0,(IF(M51&lt;0,IF(L51&lt;0,(M51/L51)*(-1),M51/ABS(L51)),M51/ABS(L51))),0),IF(M51=0,0,(IF(M51&gt;0,1,-1))))</f>
        <v>1</v>
      </c>
      <c r="O51" s="15">
        <v>4305</v>
      </c>
      <c r="P51" s="15">
        <f>H51-K51</f>
        <v>2260</v>
      </c>
      <c r="Q51" s="19">
        <v>2260</v>
      </c>
      <c r="R51" s="19">
        <v>2260</v>
      </c>
      <c r="S51" s="19">
        <v>1</v>
      </c>
    </row>
    <row r="52" spans="1:20" ht="17.25" customHeight="1">
      <c r="A52" s="24"/>
      <c r="B52" s="24"/>
      <c r="C52" s="2" t="s">
        <v>23</v>
      </c>
      <c r="D52" s="10">
        <v>0</v>
      </c>
      <c r="E52" s="10">
        <v>0</v>
      </c>
      <c r="F52" s="10">
        <v>0</v>
      </c>
      <c r="G52" s="11" t="str">
        <f>C52</f>
        <v>(520) Travel and Related Expenses</v>
      </c>
      <c r="H52" s="10">
        <v>9560</v>
      </c>
      <c r="I52" s="12">
        <v>0</v>
      </c>
      <c r="J52" s="12">
        <v>0</v>
      </c>
      <c r="K52" s="10">
        <v>3611.29</v>
      </c>
      <c r="L52" s="10">
        <v>9560</v>
      </c>
      <c r="M52" s="10">
        <f>L52-K52</f>
        <v>5948.71</v>
      </c>
      <c r="N52" s="13">
        <f>IF(L52&lt;&gt;0,IF(M52&lt;&gt;0,(IF(M52&lt;0,IF(L52&lt;0,(M52/L52)*(-1),M52/ABS(L52)),M52/ABS(L52))),0),IF(M52=0,0,(IF(M52&gt;0,1,-1))))</f>
        <v>0.62224999999999997</v>
      </c>
      <c r="O52" s="10">
        <v>10592.26</v>
      </c>
      <c r="P52" s="10">
        <f>H52-K52</f>
        <v>5948.71</v>
      </c>
      <c r="Q52" s="14">
        <v>9560</v>
      </c>
      <c r="R52" s="14">
        <v>5948.71</v>
      </c>
      <c r="S52" s="14">
        <v>0.62224999999999997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4"/>
      <c r="B54" s="4"/>
      <c r="C54" s="3" t="s">
        <v>24</v>
      </c>
      <c r="D54" s="15">
        <v>4846.5</v>
      </c>
      <c r="E54" s="15">
        <v>0</v>
      </c>
      <c r="F54" s="15">
        <v>1257.3</v>
      </c>
      <c r="G54" s="16" t="str">
        <f>C54</f>
        <v>(5301) CONFERENCE EQUIPMENT RENTAL</v>
      </c>
      <c r="H54" s="15">
        <v>0</v>
      </c>
      <c r="I54" s="17">
        <v>-4846.5</v>
      </c>
      <c r="J54" s="17">
        <v>0</v>
      </c>
      <c r="K54" s="15">
        <v>8350.4899999999998</v>
      </c>
      <c r="L54" s="15">
        <v>0</v>
      </c>
      <c r="M54" s="15">
        <f>L54-K54</f>
        <v>-8350.4899999999998</v>
      </c>
      <c r="N54" s="18">
        <f>IF(L54&lt;&gt;0,IF(M54&lt;&gt;0,(IF(M54&lt;0,IF(L54&lt;0,(M54/L54)*(-1),M54/ABS(L54)),M54/ABS(L54))),0),IF(M54=0,0,(IF(M54&gt;0,1,-1))))</f>
        <v>-1</v>
      </c>
      <c r="O54" s="15">
        <v>1257.3</v>
      </c>
      <c r="P54" s="15">
        <f>H54-K54</f>
        <v>-8350.4899999999998</v>
      </c>
      <c r="Q54" s="19">
        <v>0</v>
      </c>
      <c r="R54" s="19">
        <v>-8350.4899999999998</v>
      </c>
      <c r="S54" s="19">
        <v>0</v>
      </c>
      <c r="T54" s="6"/>
    </row>
    <row r="55" spans="1:20" ht="16.5" customHeight="1">
      <c r="C55" s="3" t="s">
        <v>25</v>
      </c>
      <c r="D55" s="15">
        <v>-1424.1099999999999</v>
      </c>
      <c r="E55" s="15">
        <v>0</v>
      </c>
      <c r="F55" s="15">
        <v>60.329999999999998</v>
      </c>
      <c r="G55" s="16" t="str">
        <f>C55</f>
        <v>(5302) MEAL FUNCTIONS</v>
      </c>
      <c r="H55" s="15">
        <v>54800</v>
      </c>
      <c r="I55" s="17">
        <v>1424.1099999999999</v>
      </c>
      <c r="J55" s="17">
        <v>0</v>
      </c>
      <c r="K55" s="15">
        <v>44381.370000000003</v>
      </c>
      <c r="L55" s="15">
        <v>54800</v>
      </c>
      <c r="M55" s="15">
        <f>L55-K55</f>
        <v>10418.629999999997</v>
      </c>
      <c r="N55" s="18">
        <f>IF(L55&lt;&gt;0,IF(M55&lt;&gt;0,(IF(M55&lt;0,IF(L55&lt;0,(M55/L55)*(-1),M55/ABS(L55)),M55/ABS(L55))),0),IF(M55=0,0,(IF(M55&gt;0,1,-1))))</f>
        <v>0.1901209854014598</v>
      </c>
      <c r="O55" s="15">
        <v>54621.870000000003</v>
      </c>
      <c r="P55" s="15">
        <f>H55-K55</f>
        <v>10418.629999999997</v>
      </c>
      <c r="Q55" s="19">
        <v>54800</v>
      </c>
      <c r="R55" s="19">
        <v>10418.629999999999</v>
      </c>
      <c r="S55" s="19">
        <v>0.19012098540146</v>
      </c>
    </row>
    <row r="56" spans="1:20" ht="16.5" customHeight="1">
      <c r="C56" s="3" t="s">
        <v>26</v>
      </c>
      <c r="D56" s="15">
        <v>0</v>
      </c>
      <c r="E56" s="15">
        <v>0</v>
      </c>
      <c r="F56" s="15">
        <v>0</v>
      </c>
      <c r="G56" s="16" t="str">
        <f>C56</f>
        <v>(5304) SPEAKER/GUEST EXPENSE</v>
      </c>
      <c r="H56" s="15">
        <v>3300</v>
      </c>
      <c r="I56" s="17">
        <v>0</v>
      </c>
      <c r="J56" s="17">
        <v>0</v>
      </c>
      <c r="K56" s="15">
        <v>1963.5899999999999</v>
      </c>
      <c r="L56" s="15">
        <v>3300</v>
      </c>
      <c r="M56" s="15">
        <f>L56-K56</f>
        <v>1336.4100000000001</v>
      </c>
      <c r="N56" s="18">
        <f>IF(L56&lt;&gt;0,IF(M56&lt;&gt;0,(IF(M56&lt;0,IF(L56&lt;0,(M56/L56)*(-1),M56/ABS(L56)),M56/ABS(L56))),0),IF(M56=0,0,(IF(M56&gt;0,1,-1))))</f>
        <v>0.40497272727272732</v>
      </c>
      <c r="O56" s="15">
        <v>3200.9099999999999</v>
      </c>
      <c r="P56" s="15">
        <f>H56-K56</f>
        <v>1336.4100000000001</v>
      </c>
      <c r="Q56" s="19">
        <v>3300</v>
      </c>
      <c r="R56" s="19">
        <v>1336.4100000000001</v>
      </c>
      <c r="S56" s="19">
        <v>0.40497272727272698</v>
      </c>
    </row>
    <row r="57" spans="1:20" ht="16.5" customHeight="1">
      <c r="C57" s="3" t="s">
        <v>27</v>
      </c>
      <c r="D57" s="15">
        <v>1100</v>
      </c>
      <c r="E57" s="15">
        <v>266.66666666666703</v>
      </c>
      <c r="F57" s="15">
        <v>0</v>
      </c>
      <c r="G57" s="16" t="str">
        <f>C57</f>
        <v>(5305) SPEAKER/GUEST HONORARIUM</v>
      </c>
      <c r="H57" s="15">
        <v>5700</v>
      </c>
      <c r="I57" s="17">
        <v>-833.33333333333303</v>
      </c>
      <c r="J57" s="17">
        <v>-3.125</v>
      </c>
      <c r="K57" s="15">
        <v>5600</v>
      </c>
      <c r="L57" s="15">
        <v>5700</v>
      </c>
      <c r="M57" s="15">
        <f>L57-K57</f>
        <v>100</v>
      </c>
      <c r="N57" s="18">
        <f>IF(L57&lt;&gt;0,IF(M57&lt;&gt;0,(IF(M57&lt;0,IF(L57&lt;0,(M57/L57)*(-1),M57/ABS(L57)),M57/ABS(L57))),0),IF(M57=0,0,(IF(M57&gt;0,1,-1))))</f>
        <v>0.017543859649122806</v>
      </c>
      <c r="O57" s="15">
        <v>4800</v>
      </c>
      <c r="P57" s="15">
        <f>H57-K57</f>
        <v>100</v>
      </c>
      <c r="Q57" s="19">
        <v>5700</v>
      </c>
      <c r="R57" s="19">
        <v>100.00000000000399</v>
      </c>
      <c r="S57" s="19">
        <v>0.017543859649123399</v>
      </c>
    </row>
    <row r="58" spans="1:20" ht="16.5" customHeight="1">
      <c r="C58" s="3" t="s">
        <v>28</v>
      </c>
      <c r="D58" s="15">
        <v>0</v>
      </c>
      <c r="E58" s="15">
        <v>0</v>
      </c>
      <c r="F58" s="15">
        <v>692</v>
      </c>
      <c r="G58" s="16" t="str">
        <f>C58</f>
        <v>(5306) AWARDS</v>
      </c>
      <c r="H58" s="15">
        <v>16690</v>
      </c>
      <c r="I58" s="17">
        <v>0</v>
      </c>
      <c r="J58" s="17">
        <v>0</v>
      </c>
      <c r="K58" s="15">
        <v>21426.610000000001</v>
      </c>
      <c r="L58" s="15">
        <v>16690</v>
      </c>
      <c r="M58" s="15">
        <f>L58-K58</f>
        <v>-4736.6100000000006</v>
      </c>
      <c r="N58" s="18">
        <f>IF(L58&lt;&gt;0,IF(M58&lt;&gt;0,(IF(M58&lt;0,IF(L58&lt;0,(M58/L58)*(-1),M58/ABS(L58)),M58/ABS(L58))),0),IF(M58=0,0,(IF(M58&gt;0,1,-1))))</f>
        <v>-0.2837992810065908</v>
      </c>
      <c r="O58" s="15">
        <v>11692</v>
      </c>
      <c r="P58" s="15">
        <f>H58-K58</f>
        <v>-4736.6100000000006</v>
      </c>
      <c r="Q58" s="19">
        <v>16690</v>
      </c>
      <c r="R58" s="19">
        <v>-4736.6099999999997</v>
      </c>
      <c r="S58" s="19">
        <v>-0.28379928100659102</v>
      </c>
    </row>
    <row r="59" spans="1:20" ht="16.5" customHeight="1">
      <c r="C59" s="3" t="s">
        <v>29</v>
      </c>
      <c r="D59" s="15">
        <v>0</v>
      </c>
      <c r="E59" s="15">
        <v>0</v>
      </c>
      <c r="F59" s="15">
        <v>0</v>
      </c>
      <c r="G59" s="16" t="str">
        <f>C59</f>
        <v>(5308) SPECIAL TRANSPORTATION</v>
      </c>
      <c r="H59" s="15">
        <v>0</v>
      </c>
      <c r="I59" s="17">
        <v>0</v>
      </c>
      <c r="J59" s="17">
        <v>0</v>
      </c>
      <c r="K59" s="15">
        <v>1820</v>
      </c>
      <c r="L59" s="15">
        <v>0</v>
      </c>
      <c r="M59" s="15">
        <f>L59-K59</f>
        <v>-1820</v>
      </c>
      <c r="N59" s="18">
        <f>IF(L59&lt;&gt;0,IF(M59&lt;&gt;0,(IF(M59&lt;0,IF(L59&lt;0,(M59/L59)*(-1),M59/ABS(L59)),M59/ABS(L59))),0),IF(M59=0,0,(IF(M59&gt;0,1,-1))))</f>
        <v>-1</v>
      </c>
      <c r="O59" s="15">
        <v>0</v>
      </c>
      <c r="P59" s="15">
        <f>H59-K59</f>
        <v>-1820</v>
      </c>
      <c r="Q59" s="19">
        <v>0</v>
      </c>
      <c r="R59" s="19">
        <v>-1820</v>
      </c>
      <c r="S59" s="19">
        <v>0</v>
      </c>
    </row>
    <row r="60" spans="1:20" ht="16.5" customHeight="1">
      <c r="C60" s="3" t="s">
        <v>30</v>
      </c>
      <c r="D60" s="15">
        <v>0</v>
      </c>
      <c r="E60" s="15">
        <v>0</v>
      </c>
      <c r="F60" s="15">
        <v>0</v>
      </c>
      <c r="G60" s="16" t="str">
        <f>C60</f>
        <v>(5309) AUDIO/VISUAL EQUIPMENT RENTAL &amp; LABOR</v>
      </c>
      <c r="H60" s="15">
        <v>25800</v>
      </c>
      <c r="I60" s="17">
        <v>0</v>
      </c>
      <c r="J60" s="17">
        <v>0</v>
      </c>
      <c r="K60" s="15">
        <v>30555.400000000001</v>
      </c>
      <c r="L60" s="15">
        <v>25800</v>
      </c>
      <c r="M60" s="15">
        <f>L60-K60</f>
        <v>-4755.4000000000015</v>
      </c>
      <c r="N60" s="18">
        <f>IF(L60&lt;&gt;0,IF(M60&lt;&gt;0,(IF(M60&lt;0,IF(L60&lt;0,(M60/L60)*(-1),M60/ABS(L60)),M60/ABS(L60))),0),IF(M60=0,0,(IF(M60&gt;0,1,-1))))</f>
        <v>-0.18431782945736438</v>
      </c>
      <c r="O60" s="15">
        <v>25142.25</v>
      </c>
      <c r="P60" s="15">
        <f>H60-K60</f>
        <v>-4755.4000000000015</v>
      </c>
      <c r="Q60" s="19">
        <v>25800</v>
      </c>
      <c r="R60" s="19">
        <v>-4755.3999999999996</v>
      </c>
      <c r="S60" s="19">
        <v>-0.184317829457364</v>
      </c>
    </row>
    <row r="61" spans="1:20" ht="17.25" customHeight="1">
      <c r="A61" s="24"/>
      <c r="B61" s="24"/>
      <c r="C61" s="2" t="s">
        <v>31</v>
      </c>
      <c r="D61" s="10">
        <v>4522.3900000000003</v>
      </c>
      <c r="E61" s="10">
        <v>266.66666666666703</v>
      </c>
      <c r="F61" s="10">
        <v>2009.6300000000001</v>
      </c>
      <c r="G61" s="11" t="str">
        <f>C61</f>
        <v>(530) Meetings and Conferences</v>
      </c>
      <c r="H61" s="10">
        <v>106290</v>
      </c>
      <c r="I61" s="12">
        <v>-4255.7233333333297</v>
      </c>
      <c r="J61" s="12">
        <v>-15.9589625</v>
      </c>
      <c r="K61" s="10">
        <v>114097.46000000001</v>
      </c>
      <c r="L61" s="10">
        <v>106290</v>
      </c>
      <c r="M61" s="10">
        <f>L61-K61</f>
        <v>-7807.4600000000064</v>
      </c>
      <c r="N61" s="13">
        <f>IF(L61&lt;&gt;0,IF(M61&lt;&gt;0,(IF(M61&lt;0,IF(L61&lt;0,(M61/L61)*(-1),M61/ABS(L61)),M61/ABS(L61))),0),IF(M61=0,0,(IF(M61&gt;0,1,-1))))</f>
        <v>-0.073454323078370562</v>
      </c>
      <c r="O61" s="10">
        <v>100714.33</v>
      </c>
      <c r="P61" s="10">
        <f>H61-K61</f>
        <v>-7807.4600000000064</v>
      </c>
      <c r="Q61" s="14">
        <v>106290</v>
      </c>
      <c r="R61" s="14">
        <v>-7807.45999999996</v>
      </c>
      <c r="S61" s="14">
        <v>-0.073454323078370104</v>
      </c>
      <c r="T61" s="42"/>
    </row>
    <row r="62" spans="1:20" ht="16.5" customHeight="1">
      <c r="A62" s="4"/>
      <c r="B62" s="4"/>
      <c r="C62" s="3"/>
      <c r="D62" s="15"/>
      <c r="E62" s="15"/>
      <c r="F62" s="15"/>
      <c r="G62" s="16"/>
      <c r="H62" s="15"/>
      <c r="I62" s="17"/>
      <c r="J62" s="17"/>
      <c r="K62" s="15"/>
      <c r="L62" s="15"/>
      <c r="M62" s="15"/>
      <c r="N62" s="8"/>
      <c r="O62" s="15"/>
      <c r="P62" s="15"/>
      <c r="T62" s="6"/>
    </row>
    <row r="63" spans="1:20" ht="16.5" customHeight="1">
      <c r="A63" s="4"/>
      <c r="B63" s="4"/>
      <c r="C63" s="3" t="s">
        <v>32</v>
      </c>
      <c r="D63" s="15">
        <v>0</v>
      </c>
      <c r="E63" s="15">
        <v>0</v>
      </c>
      <c r="F63" s="15">
        <v>0</v>
      </c>
      <c r="G63" s="16" t="str">
        <f>C63</f>
        <v>(5400) EDITORIAL/PROOFREADING/OUTSIDE</v>
      </c>
      <c r="H63" s="15">
        <v>4500</v>
      </c>
      <c r="I63" s="17">
        <v>0</v>
      </c>
      <c r="J63" s="17">
        <v>0</v>
      </c>
      <c r="K63" s="15">
        <v>3000</v>
      </c>
      <c r="L63" s="15">
        <v>4500</v>
      </c>
      <c r="M63" s="15">
        <f>L63-K63</f>
        <v>1500</v>
      </c>
      <c r="N63" s="18">
        <f>IF(L63&lt;&gt;0,IF(M63&lt;&gt;0,(IF(M63&lt;0,IF(L63&lt;0,(M63/L63)*(-1),M63/ABS(L63)),M63/ABS(L63))),0),IF(M63=0,0,(IF(M63&gt;0,1,-1))))</f>
        <v>0.33333333333333331</v>
      </c>
      <c r="O63" s="15">
        <v>4500</v>
      </c>
      <c r="P63" s="15">
        <f>H63-K63</f>
        <v>1500</v>
      </c>
      <c r="Q63" s="19">
        <v>4500</v>
      </c>
      <c r="R63" s="19">
        <v>1500</v>
      </c>
      <c r="S63" s="19">
        <v>0.33333333333333298</v>
      </c>
      <c r="T63" s="6"/>
    </row>
    <row r="64" spans="1:20" ht="16.5" customHeight="1">
      <c r="C64" s="3" t="s">
        <v>33</v>
      </c>
      <c r="D64" s="15">
        <v>0</v>
      </c>
      <c r="E64" s="15">
        <v>41.6666666666667</v>
      </c>
      <c r="F64" s="15">
        <v>0</v>
      </c>
      <c r="G64" s="16" t="str">
        <f>C64</f>
        <v>(5402) PRINTING-OUTSIDE</v>
      </c>
      <c r="H64" s="15">
        <v>2700</v>
      </c>
      <c r="I64" s="17">
        <v>41.6666666666667</v>
      </c>
      <c r="J64" s="17">
        <v>1</v>
      </c>
      <c r="K64" s="15">
        <v>1569.04</v>
      </c>
      <c r="L64" s="15">
        <v>2700</v>
      </c>
      <c r="M64" s="15">
        <f>L64-K64</f>
        <v>1130.96</v>
      </c>
      <c r="N64" s="18">
        <f>IF(L64&lt;&gt;0,IF(M64&lt;&gt;0,(IF(M64&lt;0,IF(L64&lt;0,(M64/L64)*(-1),M64/ABS(L64)),M64/ABS(L64))),0),IF(M64=0,0,(IF(M64&gt;0,1,-1))))</f>
        <v>0.41887407407407407</v>
      </c>
      <c r="O64" s="15">
        <v>2048.5500000000002</v>
      </c>
      <c r="P64" s="15">
        <f>H64-K64</f>
        <v>1130.96</v>
      </c>
      <c r="Q64" s="19">
        <v>2700</v>
      </c>
      <c r="R64" s="19">
        <v>1130.96</v>
      </c>
      <c r="S64" s="19">
        <v>0.41887407407407401</v>
      </c>
    </row>
    <row r="65" spans="1:20" ht="16.5" customHeight="1">
      <c r="C65" s="3" t="s">
        <v>34</v>
      </c>
      <c r="D65" s="15">
        <v>119.78</v>
      </c>
      <c r="E65" s="15">
        <v>0</v>
      </c>
      <c r="F65" s="15">
        <v>311.86000000000001</v>
      </c>
      <c r="G65" s="16" t="str">
        <f>C65</f>
        <v>(5430) WEB OPERATING EXPENSES</v>
      </c>
      <c r="H65" s="15">
        <v>256</v>
      </c>
      <c r="I65" s="17">
        <v>-119.78</v>
      </c>
      <c r="J65" s="17">
        <v>0</v>
      </c>
      <c r="K65" s="15">
        <v>413.36000000000001</v>
      </c>
      <c r="L65" s="15">
        <v>256</v>
      </c>
      <c r="M65" s="15">
        <f>L65-K65</f>
        <v>-157.36000000000001</v>
      </c>
      <c r="N65" s="18">
        <f>IF(L65&lt;&gt;0,IF(M65&lt;&gt;0,(IF(M65&lt;0,IF(L65&lt;0,(M65/L65)*(-1),M65/ABS(L65)),M65/ABS(L65))),0),IF(M65=0,0,(IF(M65&gt;0,1,-1))))</f>
        <v>-0.61468750000000005</v>
      </c>
      <c r="O65" s="15">
        <v>800.04999999999995</v>
      </c>
      <c r="P65" s="15">
        <f>H65-K65</f>
        <v>-157.36000000000001</v>
      </c>
      <c r="Q65" s="19">
        <v>256</v>
      </c>
      <c r="R65" s="19">
        <v>-157.36000000000001</v>
      </c>
      <c r="S65" s="19">
        <v>-0.61468750000000005</v>
      </c>
    </row>
    <row r="66" spans="1:20" ht="16.5" customHeight="1">
      <c r="C66" s="3" t="s">
        <v>35</v>
      </c>
      <c r="D66" s="15">
        <v>0</v>
      </c>
      <c r="E66" s="15">
        <v>0</v>
      </c>
      <c r="F66" s="15">
        <v>0</v>
      </c>
      <c r="G66" s="16" t="str">
        <f>C66</f>
        <v>(5490) INVENTORY ADJUSTMENT</v>
      </c>
      <c r="H66" s="15">
        <v>0</v>
      </c>
      <c r="I66" s="17">
        <v>0</v>
      </c>
      <c r="J66" s="17">
        <v>0</v>
      </c>
      <c r="K66" s="15">
        <v>0</v>
      </c>
      <c r="L66" s="15">
        <v>0</v>
      </c>
      <c r="M66" s="15">
        <f>L66-K66</f>
        <v>0</v>
      </c>
      <c r="N66" s="18">
        <f>IF(L66&lt;&gt;0,IF(M66&lt;&gt;0,(IF(M66&lt;0,IF(L66&lt;0,(M66/L66)*(-1),M66/ABS(L66)),M66/ABS(L66))),0),IF(M66=0,0,(IF(M66&gt;0,1,-1))))</f>
        <v>0</v>
      </c>
      <c r="O66" s="15">
        <v>0</v>
      </c>
      <c r="P66" s="15">
        <f>H66-K66</f>
        <v>0</v>
      </c>
      <c r="Q66" s="19">
        <v>0</v>
      </c>
      <c r="R66" s="19">
        <v>0</v>
      </c>
      <c r="S66" s="19">
        <v>0</v>
      </c>
    </row>
    <row r="67" spans="1:20" ht="17.25" customHeight="1">
      <c r="A67" s="24"/>
      <c r="B67" s="24"/>
      <c r="C67" s="2" t="s">
        <v>36</v>
      </c>
      <c r="D67" s="10">
        <v>119.78</v>
      </c>
      <c r="E67" s="10">
        <v>41.6666666666667</v>
      </c>
      <c r="F67" s="10">
        <v>311.86000000000001</v>
      </c>
      <c r="G67" s="11" t="str">
        <f>C67</f>
        <v>(540) Publication Related Expenses</v>
      </c>
      <c r="H67" s="10">
        <v>7456</v>
      </c>
      <c r="I67" s="12">
        <v>-78.113333333333301</v>
      </c>
      <c r="J67" s="12">
        <v>-1.8747199999999999</v>
      </c>
      <c r="K67" s="10">
        <v>4982.3999999999996</v>
      </c>
      <c r="L67" s="10">
        <v>7456</v>
      </c>
      <c r="M67" s="10">
        <f>L67-K67</f>
        <v>2473.6000000000004</v>
      </c>
      <c r="N67" s="13">
        <f>IF(L67&lt;&gt;0,IF(M67&lt;&gt;0,(IF(M67&lt;0,IF(L67&lt;0,(M67/L67)*(-1),M67/ABS(L67)),M67/ABS(L67))),0),IF(M67=0,0,(IF(M67&gt;0,1,-1))))</f>
        <v>0.33175965665236057</v>
      </c>
      <c r="O67" s="10">
        <v>7348.6000000000004</v>
      </c>
      <c r="P67" s="10">
        <f>H67-K67</f>
        <v>2473.6000000000004</v>
      </c>
      <c r="Q67" s="14">
        <v>7456</v>
      </c>
      <c r="R67" s="14">
        <v>2473.5999999999999</v>
      </c>
      <c r="S67" s="14">
        <v>0.33175965665236101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6.5" customHeight="1">
      <c r="A69" s="4"/>
      <c r="B69" s="4"/>
      <c r="C69" s="3" t="s">
        <v>37</v>
      </c>
      <c r="D69" s="15">
        <v>0</v>
      </c>
      <c r="E69" s="15">
        <v>0</v>
      </c>
      <c r="F69" s="15">
        <v>49.340000000000003</v>
      </c>
      <c r="G69" s="16" t="str">
        <f>C69</f>
        <v>(5500) SUPPLIES/OPERATING</v>
      </c>
      <c r="H69" s="15">
        <v>400</v>
      </c>
      <c r="I69" s="17">
        <v>0</v>
      </c>
      <c r="J69" s="17">
        <v>0</v>
      </c>
      <c r="K69" s="15">
        <v>10.75</v>
      </c>
      <c r="L69" s="15">
        <v>400</v>
      </c>
      <c r="M69" s="15">
        <f>L69-K69</f>
        <v>389.25</v>
      </c>
      <c r="N69" s="18">
        <f>IF(L69&lt;&gt;0,IF(M69&lt;&gt;0,(IF(M69&lt;0,IF(L69&lt;0,(M69/L69)*(-1),M69/ABS(L69)),M69/ABS(L69))),0),IF(M69=0,0,(IF(M69&gt;0,1,-1))))</f>
        <v>0.97312500000000002</v>
      </c>
      <c r="O69" s="15">
        <v>49.340000000000003</v>
      </c>
      <c r="P69" s="15">
        <f>H69-K69</f>
        <v>389.25</v>
      </c>
      <c r="Q69" s="19">
        <v>400</v>
      </c>
      <c r="R69" s="19">
        <v>389.25</v>
      </c>
      <c r="S69" s="19">
        <v>0.97312500000000002</v>
      </c>
      <c r="T69" s="6"/>
    </row>
    <row r="70" spans="1:20" ht="16.5" customHeight="1">
      <c r="C70" s="3" t="s">
        <v>38</v>
      </c>
      <c r="D70" s="15">
        <v>0</v>
      </c>
      <c r="E70" s="15">
        <v>0</v>
      </c>
      <c r="F70" s="15">
        <v>0</v>
      </c>
      <c r="G70" s="16" t="str">
        <f>C70</f>
        <v>(5502) REFERENCE MATERIAL/PERIODICALS</v>
      </c>
      <c r="H70" s="15">
        <v>0</v>
      </c>
      <c r="I70" s="17">
        <v>0</v>
      </c>
      <c r="J70" s="17">
        <v>0</v>
      </c>
      <c r="K70" s="15">
        <v>0</v>
      </c>
      <c r="L70" s="15">
        <v>0</v>
      </c>
      <c r="M70" s="15">
        <f>L70-K70</f>
        <v>0</v>
      </c>
      <c r="N70" s="18">
        <f>IF(L70&lt;&gt;0,IF(M70&lt;&gt;0,(IF(M70&lt;0,IF(L70&lt;0,(M70/L70)*(-1),M70/ABS(L70)),M70/ABS(L70))),0),IF(M70=0,0,(IF(M70&gt;0,1,-1))))</f>
        <v>0</v>
      </c>
      <c r="O70" s="15">
        <v>0</v>
      </c>
      <c r="P70" s="15">
        <f>H70-K70</f>
        <v>0</v>
      </c>
      <c r="Q70" s="19">
        <v>0</v>
      </c>
      <c r="R70" s="19">
        <v>0</v>
      </c>
      <c r="S70" s="19">
        <v>0</v>
      </c>
    </row>
    <row r="71" spans="1:20" ht="16.5" customHeight="1">
      <c r="C71" s="3" t="s">
        <v>39</v>
      </c>
      <c r="D71" s="15">
        <v>0</v>
      </c>
      <c r="E71" s="15">
        <v>8.3333333333333304</v>
      </c>
      <c r="F71" s="15">
        <v>0</v>
      </c>
      <c r="G71" s="16" t="str">
        <f>C71</f>
        <v>(5523) POSTAGE/E-MAIL</v>
      </c>
      <c r="H71" s="15">
        <v>150</v>
      </c>
      <c r="I71" s="17">
        <v>8.3333333333333304</v>
      </c>
      <c r="J71" s="17">
        <v>1</v>
      </c>
      <c r="K71" s="15">
        <v>23</v>
      </c>
      <c r="L71" s="15">
        <v>150</v>
      </c>
      <c r="M71" s="15">
        <f>L71-K71</f>
        <v>127</v>
      </c>
      <c r="N71" s="18">
        <f>IF(L71&lt;&gt;0,IF(M71&lt;&gt;0,(IF(M71&lt;0,IF(L71&lt;0,(M71/L71)*(-1),M71/ABS(L71)),M71/ABS(L71))),0),IF(M71=0,0,(IF(M71&gt;0,1,-1))))</f>
        <v>0.84666666666666668</v>
      </c>
      <c r="O71" s="15">
        <v>0</v>
      </c>
      <c r="P71" s="15">
        <f>H71-K71</f>
        <v>127</v>
      </c>
      <c r="Q71" s="19">
        <v>150</v>
      </c>
      <c r="R71" s="19">
        <v>127</v>
      </c>
      <c r="S71" s="19">
        <v>0.84666666666666701</v>
      </c>
    </row>
    <row r="72" spans="1:20" ht="16.5" customHeight="1">
      <c r="C72" s="3" t="s">
        <v>40</v>
      </c>
      <c r="D72" s="15">
        <v>46.770000000000003</v>
      </c>
      <c r="E72" s="15">
        <v>31.3333333333333</v>
      </c>
      <c r="F72" s="15">
        <v>26.82</v>
      </c>
      <c r="G72" s="16" t="str">
        <f>C72</f>
        <v>(5530) DEPRECIATION F/E</v>
      </c>
      <c r="H72" s="15">
        <v>376</v>
      </c>
      <c r="I72" s="17">
        <v>-15.436666666666699</v>
      </c>
      <c r="J72" s="17">
        <v>-0.492659574468087</v>
      </c>
      <c r="K72" s="15">
        <v>561.24000000000001</v>
      </c>
      <c r="L72" s="15">
        <v>376</v>
      </c>
      <c r="M72" s="15">
        <f>L72-K72</f>
        <v>-185.24000000000001</v>
      </c>
      <c r="N72" s="18">
        <f>IF(L72&lt;&gt;0,IF(M72&lt;&gt;0,(IF(M72&lt;0,IF(L72&lt;0,(M72/L72)*(-1),M72/ABS(L72)),M72/ABS(L72))),0),IF(M72=0,0,(IF(M72&gt;0,1,-1))))</f>
        <v>-0.49265957446808512</v>
      </c>
      <c r="O72" s="15">
        <v>321.83999999999997</v>
      </c>
      <c r="P72" s="15">
        <f>H72-K72</f>
        <v>-185.24000000000001</v>
      </c>
      <c r="Q72" s="19">
        <v>376</v>
      </c>
      <c r="R72" s="19">
        <v>-185.24000000000001</v>
      </c>
      <c r="S72" s="19">
        <v>-0.492659574468086</v>
      </c>
    </row>
    <row r="73" spans="1:20" ht="16.5" customHeight="1">
      <c r="C73" s="3" t="s">
        <v>41</v>
      </c>
      <c r="D73" s="15">
        <v>0</v>
      </c>
      <c r="E73" s="15">
        <v>0</v>
      </c>
      <c r="F73" s="15">
        <v>0</v>
      </c>
      <c r="G73" s="16" t="str">
        <f>C73</f>
        <v>(5560) ORG SUPPORT/CONTRIBUTION</v>
      </c>
      <c r="H73" s="15">
        <v>0</v>
      </c>
      <c r="I73" s="17">
        <v>0</v>
      </c>
      <c r="J73" s="17">
        <v>0</v>
      </c>
      <c r="K73" s="15">
        <v>-2680</v>
      </c>
      <c r="L73" s="15">
        <v>0</v>
      </c>
      <c r="M73" s="15">
        <f>L73-K73</f>
        <v>2680</v>
      </c>
      <c r="N73" s="18">
        <f>IF(L73&lt;&gt;0,IF(M73&lt;&gt;0,(IF(M73&lt;0,IF(L73&lt;0,(M73/L73)*(-1),M73/ABS(L73)),M73/ABS(L73))),0),IF(M73=0,0,(IF(M73&gt;0,1,-1))))</f>
        <v>1</v>
      </c>
      <c r="O73" s="15">
        <v>0</v>
      </c>
      <c r="P73" s="15">
        <f>H73-K73</f>
        <v>2680</v>
      </c>
      <c r="Q73" s="19">
        <v>0</v>
      </c>
      <c r="R73" s="19">
        <v>2680</v>
      </c>
      <c r="S73" s="19">
        <v>0</v>
      </c>
    </row>
    <row r="74" spans="1:20" ht="16.5" customHeight="1">
      <c r="C74" s="3" t="s">
        <v>42</v>
      </c>
      <c r="D74" s="15">
        <v>917.17999999999995</v>
      </c>
      <c r="E74" s="15">
        <v>8.3333333333333304</v>
      </c>
      <c r="F74" s="15">
        <v>0</v>
      </c>
      <c r="G74" s="16" t="str">
        <f>C74</f>
        <v>(5599) MISC EXPENSE</v>
      </c>
      <c r="H74" s="15">
        <v>532</v>
      </c>
      <c r="I74" s="17">
        <v>-908.84666666666703</v>
      </c>
      <c r="J74" s="17">
        <v>-109.0616</v>
      </c>
      <c r="K74" s="15">
        <v>2066.3899999999999</v>
      </c>
      <c r="L74" s="15">
        <v>532</v>
      </c>
      <c r="M74" s="15">
        <f>L74-K74</f>
        <v>-1534.3899999999999</v>
      </c>
      <c r="N74" s="18">
        <f>IF(L74&lt;&gt;0,IF(M74&lt;&gt;0,(IF(M74&lt;0,IF(L74&lt;0,(M74/L74)*(-1),M74/ABS(L74)),M74/ABS(L74))),0),IF(M74=0,0,(IF(M74&gt;0,1,-1))))</f>
        <v>-2.8841917293233079</v>
      </c>
      <c r="O74" s="15">
        <v>336.35000000000002</v>
      </c>
      <c r="P74" s="15">
        <f>H74-K74</f>
        <v>-1534.3899999999999</v>
      </c>
      <c r="Q74" s="19">
        <v>532</v>
      </c>
      <c r="R74" s="19">
        <v>-1534.3900000000001</v>
      </c>
      <c r="S74" s="19">
        <v>-2.8841917293233101</v>
      </c>
    </row>
    <row r="75" spans="1:20" ht="17.25" customHeight="1">
      <c r="A75" s="24"/>
      <c r="B75" s="24"/>
      <c r="C75" s="2" t="s">
        <v>43</v>
      </c>
      <c r="D75" s="10">
        <v>963.95000000000005</v>
      </c>
      <c r="E75" s="10">
        <v>48</v>
      </c>
      <c r="F75" s="10">
        <v>76.159999999999997</v>
      </c>
      <c r="G75" s="11" t="str">
        <f>C75</f>
        <v>(550) Operating Expenses</v>
      </c>
      <c r="H75" s="10">
        <v>1458</v>
      </c>
      <c r="I75" s="12">
        <v>-915.95000000000005</v>
      </c>
      <c r="J75" s="12">
        <v>-19.082291666666698</v>
      </c>
      <c r="K75" s="10">
        <v>-18.6200000000002</v>
      </c>
      <c r="L75" s="10">
        <v>1458</v>
      </c>
      <c r="M75" s="10">
        <f>L75-K75</f>
        <v>1476.6200000000001</v>
      </c>
      <c r="N75" s="13">
        <f>IF(L75&lt;&gt;0,IF(M75&lt;&gt;0,(IF(M75&lt;0,IF(L75&lt;0,(M75/L75)*(-1),M75/ABS(L75)),M75/ABS(L75))),0),IF(M75=0,0,(IF(M75&gt;0,1,-1))))</f>
        <v>1.0127709190672154</v>
      </c>
      <c r="O75" s="10">
        <v>707.52999999999997</v>
      </c>
      <c r="P75" s="10">
        <f>H75-K75</f>
        <v>1476.6200000000001</v>
      </c>
      <c r="Q75" s="14">
        <v>1458</v>
      </c>
      <c r="R75" s="14">
        <v>1476.6199999999999</v>
      </c>
      <c r="S75" s="14">
        <v>1.0127709190672201</v>
      </c>
      <c r="T75" s="42"/>
    </row>
    <row r="76" spans="1:20" ht="16.5" customHeight="1">
      <c r="A76" s="4"/>
      <c r="B76" s="4"/>
      <c r="C76" s="3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T76" s="6"/>
    </row>
    <row r="77" spans="1:20" ht="17.25" customHeight="1">
      <c r="A77" s="24"/>
      <c r="B77" s="24"/>
      <c r="C77" s="2" t="s">
        <v>44</v>
      </c>
      <c r="D77" s="10">
        <v>20277.93</v>
      </c>
      <c r="E77" s="10">
        <v>18765.855105287701</v>
      </c>
      <c r="F77" s="10">
        <v>16806.720000000001</v>
      </c>
      <c r="G77" s="11" t="s">
        <v>72</v>
      </c>
      <c r="H77" s="10">
        <v>329338.92600408301</v>
      </c>
      <c r="I77" s="12">
        <v>-1512.07489471228</v>
      </c>
      <c r="J77" s="12">
        <v>-0.080575858985835497</v>
      </c>
      <c r="K77" s="10">
        <v>325080.56</v>
      </c>
      <c r="L77" s="10">
        <v>329338.92600408301</v>
      </c>
      <c r="M77" s="10">
        <f>L77-K77</f>
        <v>4258.3660040830146</v>
      </c>
      <c r="N77" s="13">
        <f>IF(L77&lt;&gt;0,IF(M77&lt;&gt;0,(IF(M77&lt;0,IF(L77&lt;0,(M77/L77)*(-1),M77/ABS(L77)),M77/ABS(L77))),0),IF(M77=0,0,(IF(M77&gt;0,1,-1))))</f>
        <v>0.012930041570701609</v>
      </c>
      <c r="O77" s="10">
        <v>318745.65000000002</v>
      </c>
      <c r="P77" s="10">
        <f>H77-K77</f>
        <v>4258.3660040830146</v>
      </c>
      <c r="Q77" s="14">
        <v>329338.92600408301</v>
      </c>
      <c r="R77" s="14">
        <v>4258.3660040825498</v>
      </c>
      <c r="S77" s="14">
        <v>0.0129300415707002</v>
      </c>
      <c r="T77" s="42"/>
    </row>
    <row r="78" spans="1:20" ht="16.5" customHeight="1">
      <c r="A78" s="4"/>
      <c r="B78" s="4"/>
      <c r="C78" s="3"/>
      <c r="D78" s="15"/>
      <c r="E78" s="15"/>
      <c r="F78" s="15"/>
      <c r="G78" s="16"/>
      <c r="H78" s="15"/>
      <c r="I78" s="17"/>
      <c r="J78" s="17"/>
      <c r="K78" s="15"/>
      <c r="L78" s="15"/>
      <c r="M78" s="15"/>
      <c r="N78" s="8"/>
      <c r="O78" s="15"/>
      <c r="P78" s="15"/>
      <c r="T78" s="6"/>
    </row>
    <row r="79" spans="1:20" ht="16.5" customHeight="1">
      <c r="A79" s="4"/>
      <c r="B79" s="4"/>
      <c r="C79" s="3" t="s">
        <v>45</v>
      </c>
      <c r="D79" s="15">
        <v>162.25</v>
      </c>
      <c r="E79" s="15">
        <v>0</v>
      </c>
      <c r="F79" s="15">
        <v>236</v>
      </c>
      <c r="G79" s="16" t="str">
        <f>C79</f>
        <v>(5901) IUT/CPU</v>
      </c>
      <c r="H79" s="15">
        <v>400</v>
      </c>
      <c r="I79" s="17">
        <v>-162.25</v>
      </c>
      <c r="J79" s="17">
        <v>0</v>
      </c>
      <c r="K79" s="15">
        <v>3098.25</v>
      </c>
      <c r="L79" s="15">
        <v>400</v>
      </c>
      <c r="M79" s="15">
        <f>L79-K79</f>
        <v>-2698.25</v>
      </c>
      <c r="N79" s="18">
        <f>IF(L79&lt;&gt;0,IF(M79&lt;&gt;0,(IF(M79&lt;0,IF(L79&lt;0,(M79/L79)*(-1),M79/ABS(L79)),M79/ABS(L79))),0),IF(M79=0,0,(IF(M79&gt;0,1,-1))))</f>
        <v>-6.7456250000000004</v>
      </c>
      <c r="O79" s="15">
        <v>1535</v>
      </c>
      <c r="P79" s="15">
        <f>H79-K79</f>
        <v>-2698.25</v>
      </c>
      <c r="Q79" s="19">
        <v>400</v>
      </c>
      <c r="R79" s="19">
        <v>-2698.25</v>
      </c>
      <c r="S79" s="19">
        <v>-6.7456250000000004</v>
      </c>
      <c r="T79" s="6"/>
    </row>
    <row r="80" spans="1:20" ht="16.5" customHeight="1">
      <c r="C80" s="3" t="s">
        <v>46</v>
      </c>
      <c r="D80" s="15">
        <v>-7488</v>
      </c>
      <c r="E80" s="15">
        <v>-7488</v>
      </c>
      <c r="F80" s="15">
        <v>-6771</v>
      </c>
      <c r="G80" s="16" t="str">
        <f>C80</f>
        <v>(5904) TRANSFER TO/FROM ENDOWMENT</v>
      </c>
      <c r="H80" s="15">
        <v>-7488</v>
      </c>
      <c r="I80" s="17">
        <v>0</v>
      </c>
      <c r="J80" s="17">
        <v>0</v>
      </c>
      <c r="K80" s="15">
        <v>-7488</v>
      </c>
      <c r="L80" s="15">
        <v>-7488</v>
      </c>
      <c r="M80" s="15">
        <f>L80-K80</f>
        <v>0</v>
      </c>
      <c r="N80" s="18">
        <f>IF(L80&lt;&gt;0,IF(M80&lt;&gt;0,(IF(M80&lt;0,IF(L80&lt;0,(M80/L80)*(-1),M80/ABS(L80)),M80/ABS(L80))),0),IF(M80=0,0,(IF(M80&gt;0,1,-1))))</f>
        <v>0</v>
      </c>
      <c r="O80" s="15">
        <v>-6771</v>
      </c>
      <c r="P80" s="15">
        <f>H80-K80</f>
        <v>0</v>
      </c>
      <c r="Q80" s="19">
        <v>-7488</v>
      </c>
      <c r="R80" s="19">
        <v>0</v>
      </c>
      <c r="S80" s="19">
        <v>0</v>
      </c>
    </row>
    <row r="81" spans="1:20" ht="16.5" customHeight="1">
      <c r="C81" s="3" t="s">
        <v>47</v>
      </c>
      <c r="D81" s="15">
        <v>0.91000000000000003</v>
      </c>
      <c r="E81" s="15">
        <v>8.3333333333333304</v>
      </c>
      <c r="F81" s="15">
        <v>2.4900000000000002</v>
      </c>
      <c r="G81" s="16" t="str">
        <f>C81</f>
        <v>(5905) IUT/TELEPHONE</v>
      </c>
      <c r="H81" s="15">
        <v>100</v>
      </c>
      <c r="I81" s="17">
        <v>7.4233333333333302</v>
      </c>
      <c r="J81" s="17">
        <v>0.89080000000000004</v>
      </c>
      <c r="K81" s="15">
        <v>6.6500000000000004</v>
      </c>
      <c r="L81" s="15">
        <v>100</v>
      </c>
      <c r="M81" s="15">
        <f>L81-K81</f>
        <v>93.349999999999994</v>
      </c>
      <c r="N81" s="18">
        <f>IF(L81&lt;&gt;0,IF(M81&lt;&gt;0,(IF(M81&lt;0,IF(L81&lt;0,(M81/L81)*(-1),M81/ABS(L81)),M81/ABS(L81))),0),IF(M81=0,0,(IF(M81&gt;0,1,-1))))</f>
        <v>0.9335</v>
      </c>
      <c r="O81" s="15">
        <v>30.940000000000001</v>
      </c>
      <c r="P81" s="15">
        <f>H81-K81</f>
        <v>93.349999999999994</v>
      </c>
      <c r="Q81" s="19">
        <v>100</v>
      </c>
      <c r="R81" s="19">
        <v>93.349999999999994</v>
      </c>
      <c r="S81" s="19">
        <v>0.9335</v>
      </c>
    </row>
    <row r="82" spans="1:20" ht="16.5" customHeight="1">
      <c r="C82" s="3" t="s">
        <v>48</v>
      </c>
      <c r="D82" s="15">
        <v>49.399999999999999</v>
      </c>
      <c r="E82" s="15">
        <v>0</v>
      </c>
      <c r="F82" s="15">
        <v>0</v>
      </c>
      <c r="G82" s="16" t="str">
        <f>C82</f>
        <v>(5909) IUT/DIST CTR</v>
      </c>
      <c r="H82" s="15">
        <v>25</v>
      </c>
      <c r="I82" s="17">
        <v>-49.399999999999999</v>
      </c>
      <c r="J82" s="17">
        <v>0</v>
      </c>
      <c r="K82" s="15">
        <v>150.13</v>
      </c>
      <c r="L82" s="15">
        <v>25</v>
      </c>
      <c r="M82" s="15">
        <f>L82-K82</f>
        <v>-125.13</v>
      </c>
      <c r="N82" s="18">
        <f>IF(L82&lt;&gt;0,IF(M82&lt;&gt;0,(IF(M82&lt;0,IF(L82&lt;0,(M82/L82)*(-1),M82/ABS(L82)),M82/ABS(L82))),0),IF(M82=0,0,(IF(M82&gt;0,1,-1))))</f>
        <v>-5.0051999999999994</v>
      </c>
      <c r="O82" s="15">
        <v>30.27</v>
      </c>
      <c r="P82" s="15">
        <f>H82-K82</f>
        <v>-125.13</v>
      </c>
      <c r="Q82" s="19">
        <v>25</v>
      </c>
      <c r="R82" s="19">
        <v>-125.13</v>
      </c>
      <c r="S82" s="19">
        <v>-5.0052000000000003</v>
      </c>
    </row>
    <row r="83" spans="1:20" ht="16.5" customHeight="1">
      <c r="C83" s="3" t="s">
        <v>49</v>
      </c>
      <c r="D83" s="15">
        <v>4.2000000000000002</v>
      </c>
      <c r="E83" s="15">
        <v>25</v>
      </c>
      <c r="F83" s="15">
        <v>1.21</v>
      </c>
      <c r="G83" s="16" t="str">
        <f>C83</f>
        <v>(5910) IUT/REPRO CTR</v>
      </c>
      <c r="H83" s="15">
        <v>910</v>
      </c>
      <c r="I83" s="17">
        <v>20.800000000000001</v>
      </c>
      <c r="J83" s="17">
        <v>0.83199999999999996</v>
      </c>
      <c r="K83" s="15">
        <v>531.74000000000001</v>
      </c>
      <c r="L83" s="15">
        <v>910</v>
      </c>
      <c r="M83" s="15">
        <f>L83-K83</f>
        <v>378.25999999999999</v>
      </c>
      <c r="N83" s="18">
        <f>IF(L83&lt;&gt;0,IF(M83&lt;&gt;0,(IF(M83&lt;0,IF(L83&lt;0,(M83/L83)*(-1),M83/ABS(L83)),M83/ABS(L83))),0),IF(M83=0,0,(IF(M83&gt;0,1,-1))))</f>
        <v>0.41567032967032969</v>
      </c>
      <c r="O83" s="15">
        <v>568.04999999999995</v>
      </c>
      <c r="P83" s="15">
        <f>H83-K83</f>
        <v>378.25999999999999</v>
      </c>
      <c r="Q83" s="19">
        <v>910</v>
      </c>
      <c r="R83" s="19">
        <v>378.25999999999999</v>
      </c>
      <c r="S83" s="19">
        <v>0.41567032967033002</v>
      </c>
    </row>
    <row r="84" spans="1:20" ht="16.5" customHeight="1">
      <c r="C84" s="3" t="s">
        <v>50</v>
      </c>
      <c r="D84" s="15">
        <v>0</v>
      </c>
      <c r="E84" s="15">
        <v>250</v>
      </c>
      <c r="F84" s="15">
        <v>0</v>
      </c>
      <c r="G84" s="16" t="str">
        <f>C84</f>
        <v>(5912) IUT-Copyediting/Proofreading</v>
      </c>
      <c r="H84" s="15">
        <v>3000</v>
      </c>
      <c r="I84" s="17">
        <v>250</v>
      </c>
      <c r="J84" s="17">
        <v>1</v>
      </c>
      <c r="K84" s="15">
        <v>2060</v>
      </c>
      <c r="L84" s="15">
        <v>3000</v>
      </c>
      <c r="M84" s="15">
        <f>L84-K84</f>
        <v>940</v>
      </c>
      <c r="N84" s="18">
        <f>IF(L84&lt;&gt;0,IF(M84&lt;&gt;0,(IF(M84&lt;0,IF(L84&lt;0,(M84/L84)*(-1),M84/ABS(L84)),M84/ABS(L84))),0),IF(M84=0,0,(IF(M84&gt;0,1,-1))))</f>
        <v>0.31333333333333335</v>
      </c>
      <c r="O84" s="15">
        <v>1235</v>
      </c>
      <c r="P84" s="15">
        <f>H84-K84</f>
        <v>940</v>
      </c>
      <c r="Q84" s="19">
        <v>3000</v>
      </c>
      <c r="R84" s="19">
        <v>940</v>
      </c>
      <c r="S84" s="19">
        <v>0.31333333333333302</v>
      </c>
    </row>
    <row r="85" spans="1:20" ht="16.5" customHeight="1">
      <c r="C85" s="3" t="s">
        <v>51</v>
      </c>
      <c r="D85" s="15">
        <v>0</v>
      </c>
      <c r="E85" s="15">
        <v>116.666666666667</v>
      </c>
      <c r="F85" s="15">
        <v>475.26999999999998</v>
      </c>
      <c r="G85" s="16" t="str">
        <f>C85</f>
        <v>(5940) IUT/REGISTRATION PROCESSING</v>
      </c>
      <c r="H85" s="15">
        <v>2275</v>
      </c>
      <c r="I85" s="17">
        <v>116.666666666667</v>
      </c>
      <c r="J85" s="17">
        <v>1</v>
      </c>
      <c r="K85" s="15">
        <v>3178.8600000000001</v>
      </c>
      <c r="L85" s="15">
        <v>2275</v>
      </c>
      <c r="M85" s="15">
        <f>L85-K85</f>
        <v>-903.86000000000013</v>
      </c>
      <c r="N85" s="18">
        <f>IF(L85&lt;&gt;0,IF(M85&lt;&gt;0,(IF(M85&lt;0,IF(L85&lt;0,(M85/L85)*(-1),M85/ABS(L85)),M85/ABS(L85))),0),IF(M85=0,0,(IF(M85&gt;0,1,-1))))</f>
        <v>-0.39730109890109894</v>
      </c>
      <c r="O85" s="15">
        <v>3365.6900000000001</v>
      </c>
      <c r="P85" s="15">
        <f>H85-K85</f>
        <v>-903.86000000000013</v>
      </c>
      <c r="Q85" s="19">
        <v>2275</v>
      </c>
      <c r="R85" s="19">
        <v>-903.86000000000001</v>
      </c>
      <c r="S85" s="19">
        <v>-0.39730109890109899</v>
      </c>
    </row>
    <row r="86" spans="1:20" ht="13.5" hidden="1">
      <c r="A86" s="4"/>
      <c r="B86" s="4"/>
      <c r="C86" s="3" t="s">
        <v>52</v>
      </c>
      <c r="D86" s="15">
        <v>-7271.2399999999998</v>
      </c>
      <c r="E86" s="15">
        <v>-7088</v>
      </c>
      <c r="F86" s="15">
        <v>-6056.0299999999997</v>
      </c>
      <c r="G86" s="16" t="str">
        <f>C86</f>
        <v>(590) IUT</v>
      </c>
      <c r="H86" s="15">
        <v>-777.99999999999795</v>
      </c>
      <c r="I86" s="17">
        <v>183.240000000001</v>
      </c>
      <c r="J86" s="17">
        <v>-0.025852144469526099</v>
      </c>
      <c r="K86" s="15">
        <v>1537.6300000000001</v>
      </c>
      <c r="L86" s="15">
        <v>-778</v>
      </c>
      <c r="M86" s="15">
        <f>L86-K86</f>
        <v>-2315.6300000000001</v>
      </c>
      <c r="N86" s="18">
        <f>IF(L86&lt;&gt;0,IF(M86&lt;&gt;0,(IF(M86&lt;0,IF(L86&lt;0,(M86/L86)*(-1),M86/ABS(L86)),M86/ABS(L86))),0),IF(M86=0,0,(IF(M86&gt;0,1,-1))))</f>
        <v>-2.9763881748071999</v>
      </c>
      <c r="O86" s="15">
        <v>-6.0500000000001801</v>
      </c>
      <c r="P86" s="15">
        <f>H86-K86</f>
        <v>-2315.6299999999983</v>
      </c>
      <c r="Q86" s="19">
        <v>-777.99999999999795</v>
      </c>
      <c r="R86" s="19">
        <v>-2315.6300000000001</v>
      </c>
      <c r="S86" s="19">
        <v>2.9763881748071999</v>
      </c>
      <c r="T86" s="6"/>
    </row>
    <row r="87" spans="1:20" ht="16.5" customHeight="1">
      <c r="A87" s="4"/>
      <c r="B87" s="4"/>
      <c r="C87" s="3"/>
      <c r="D87" s="15"/>
      <c r="E87" s="15"/>
      <c r="F87" s="15"/>
      <c r="G87" s="16"/>
      <c r="H87" s="15"/>
      <c r="I87" s="17"/>
      <c r="J87" s="17"/>
      <c r="K87" s="15"/>
      <c r="L87" s="15"/>
      <c r="M87" s="15"/>
      <c r="N87" s="8"/>
      <c r="O87" s="15"/>
      <c r="P87" s="15"/>
      <c r="T87" s="6"/>
    </row>
    <row r="88" spans="1:20" ht="16.5" customHeight="1">
      <c r="A88" s="24"/>
      <c r="B88" s="24"/>
      <c r="C88" s="2" t="s">
        <v>53</v>
      </c>
      <c r="D88" s="10">
        <v>-7271.2399999999998</v>
      </c>
      <c r="E88" s="10">
        <v>-7088</v>
      </c>
      <c r="F88" s="10">
        <v>-6056.0299999999997</v>
      </c>
      <c r="G88" s="11" t="str">
        <f>C88</f>
        <v>(52) Total Indirect Expenses</v>
      </c>
      <c r="H88" s="10">
        <v>-777.99999999999795</v>
      </c>
      <c r="I88" s="12">
        <v>183.240000000001</v>
      </c>
      <c r="J88" s="12">
        <v>-0.025852144469526099</v>
      </c>
      <c r="K88" s="10">
        <v>1537.6300000000001</v>
      </c>
      <c r="L88" s="10">
        <v>-778</v>
      </c>
      <c r="M88" s="10">
        <f>L88-K88</f>
        <v>-2315.6300000000001</v>
      </c>
      <c r="N88" s="13">
        <f>IF(L88&lt;&gt;0,IF(M88&lt;&gt;0,(IF(M88&lt;0,IF(L88&lt;0,(M88/L88)*(-1),M88/ABS(L88)),M88/ABS(L88))),0),IF(M88=0,0,(IF(M88&gt;0,1,-1))))</f>
        <v>-2.9763881748071999</v>
      </c>
      <c r="O88" s="10">
        <v>-6.0500000000001801</v>
      </c>
      <c r="P88" s="10">
        <f>H88-K88</f>
        <v>-2315.6299999999983</v>
      </c>
      <c r="Q88" s="14">
        <v>-777.99999999999795</v>
      </c>
      <c r="R88" s="14">
        <v>-2315.6300000000001</v>
      </c>
      <c r="S88" s="14">
        <v>2.9763881748071999</v>
      </c>
      <c r="T88" s="42"/>
    </row>
    <row r="89" spans="1:20" ht="16.5" customHeight="1">
      <c r="A89" s="4"/>
      <c r="B89" s="4"/>
      <c r="C89" s="3"/>
      <c r="D89" s="15"/>
      <c r="E89" s="15"/>
      <c r="F89" s="15"/>
      <c r="G89" s="16"/>
      <c r="H89" s="15"/>
      <c r="I89" s="17"/>
      <c r="J89" s="17"/>
      <c r="K89" s="15"/>
      <c r="L89" s="15"/>
      <c r="M89" s="15"/>
      <c r="N89" s="8"/>
      <c r="O89" s="15"/>
      <c r="P89" s="15"/>
      <c r="T89" s="6"/>
    </row>
    <row r="90" spans="1:20" ht="17.25" customHeight="1">
      <c r="A90" s="24"/>
      <c r="B90" s="24"/>
      <c r="C90" s="2" t="s">
        <v>54</v>
      </c>
      <c r="D90" s="10">
        <v>13006.690000000001</v>
      </c>
      <c r="E90" s="10">
        <v>11677.855105287699</v>
      </c>
      <c r="F90" s="10">
        <v>10750.690000000001</v>
      </c>
      <c r="G90" s="11" t="s">
        <v>73</v>
      </c>
      <c r="H90" s="10">
        <v>328560.92600408301</v>
      </c>
      <c r="I90" s="12">
        <v>-1328.8348947122799</v>
      </c>
      <c r="J90" s="12">
        <v>-0.113791007229623</v>
      </c>
      <c r="K90" s="10">
        <v>326618.19</v>
      </c>
      <c r="L90" s="10">
        <v>328560.92600408301</v>
      </c>
      <c r="M90" s="10">
        <f>L90-K90</f>
        <v>1942.7360040830099</v>
      </c>
      <c r="N90" s="13">
        <f>IF(L90&lt;&gt;0,IF(M90&lt;&gt;0,(IF(M90&lt;0,IF(L90&lt;0,(M90/L90)*(-1),M90/ABS(L90)),M90/ABS(L90))),0),IF(M90=0,0,(IF(M90&gt;0,1,-1))))</f>
        <v>0.0059128637957967878</v>
      </c>
      <c r="O90" s="10">
        <v>318739.59999999998</v>
      </c>
      <c r="P90" s="10">
        <f>H90-K90</f>
        <v>1942.7360040830099</v>
      </c>
      <c r="Q90" s="14">
        <v>328560.92600408301</v>
      </c>
      <c r="R90" s="14">
        <v>1942.7360040825399</v>
      </c>
      <c r="S90" s="14">
        <v>0.0059128637957953801</v>
      </c>
      <c r="T90" s="42"/>
    </row>
    <row r="91" spans="1:20" ht="16.5" customHeight="1">
      <c r="A91" s="4"/>
      <c r="B91" s="4"/>
      <c r="C91" s="3"/>
      <c r="D91" s="15"/>
      <c r="E91" s="15"/>
      <c r="F91" s="15"/>
      <c r="G91" s="16"/>
      <c r="H91" s="15"/>
      <c r="I91" s="17"/>
      <c r="J91" s="17"/>
      <c r="K91" s="15"/>
      <c r="L91" s="15"/>
      <c r="M91" s="15"/>
      <c r="N91" s="8"/>
      <c r="O91" s="15"/>
      <c r="P91" s="15"/>
      <c r="T91" s="6"/>
    </row>
    <row r="92" spans="1:20" ht="17.25" customHeight="1">
      <c r="A92" s="24"/>
      <c r="B92" s="24"/>
      <c r="C92" s="2" t="s">
        <v>55</v>
      </c>
      <c r="D92" s="10">
        <v>2602.5100000000002</v>
      </c>
      <c r="E92" s="10">
        <v>5880.4782280456502</v>
      </c>
      <c r="F92" s="10">
        <v>14392.09</v>
      </c>
      <c r="G92" s="11" t="s">
        <v>74</v>
      </c>
      <c r="H92" s="10">
        <v>-4360.92600408207</v>
      </c>
      <c r="I92" s="12">
        <v>3277.96822804565</v>
      </c>
      <c r="J92" s="12">
        <v>0.55743225311371702</v>
      </c>
      <c r="K92" s="10">
        <v>9122.3199999999997</v>
      </c>
      <c r="L92" s="10">
        <v>-4360.92600408207</v>
      </c>
      <c r="M92" s="10">
        <f>K92-L92</f>
        <v>13483.24600408207</v>
      </c>
      <c r="N92" s="13">
        <f>IF(L92&lt;&gt;0,IF(M92&lt;&gt;0,(IF(M92&lt;0,IF(L92&lt;0,(M92/L92)*(-1),M92/ABS(L92)),M92/ABS(L92))),0),IF(M92=0,0,(IF(M92&gt;0,1,-1))))</f>
        <v>3.0918309532106254</v>
      </c>
      <c r="O92" s="10">
        <v>23510.580000000002</v>
      </c>
      <c r="P92" s="10">
        <f>H92-K92</f>
        <v>-13483.24600408207</v>
      </c>
      <c r="Q92" s="14">
        <v>-4360.92600408207</v>
      </c>
      <c r="R92" s="14">
        <v>-13483.246004082101</v>
      </c>
      <c r="S92" s="14">
        <v>3.0918309532106201</v>
      </c>
      <c r="T92" s="42"/>
    </row>
    <row r="93" spans="1:20" ht="16.5" customHeight="1">
      <c r="A93" s="4"/>
      <c r="B93" s="4"/>
      <c r="C93" s="3"/>
      <c r="D93" s="15"/>
      <c r="E93" s="15"/>
      <c r="F93" s="15"/>
      <c r="G93" s="16"/>
      <c r="H93" s="15"/>
      <c r="I93" s="17"/>
      <c r="J93" s="17"/>
      <c r="K93" s="15"/>
      <c r="L93" s="15"/>
      <c r="M93" s="15"/>
      <c r="N93" s="8"/>
      <c r="O93" s="15"/>
      <c r="P93" s="15"/>
      <c r="T93" s="6"/>
    </row>
    <row r="94" spans="1:20" ht="16.5" customHeight="1">
      <c r="A94" s="4"/>
      <c r="B94" s="4"/>
      <c r="C94" s="3" t="s">
        <v>56</v>
      </c>
      <c r="D94" s="15">
        <v>0</v>
      </c>
      <c r="E94" s="15">
        <v>448.83333333333297</v>
      </c>
      <c r="F94" s="15">
        <v>0</v>
      </c>
      <c r="G94" s="16" t="str">
        <f>C94</f>
        <v>(5911) IUT/OVERHEAD</v>
      </c>
      <c r="H94" s="15">
        <v>34030</v>
      </c>
      <c r="I94" s="17">
        <v>448.83333333333297</v>
      </c>
      <c r="J94" s="17">
        <v>1</v>
      </c>
      <c r="K94" s="15">
        <v>35885.389999999999</v>
      </c>
      <c r="L94" s="15">
        <v>34030</v>
      </c>
      <c r="M94" s="15">
        <f>L94-K94</f>
        <v>-1855.3899999999994</v>
      </c>
      <c r="N94" s="18">
        <f>IF(L94&lt;&gt;0,IF(M94&lt;&gt;0,(IF(M94&lt;0,IF(L94&lt;0,(M94/L94)*(-1),M94/ABS(L94)),M94/ABS(L94))),0),IF(M94=0,0,(IF(M94&gt;0,1,-1))))</f>
        <v>-0.054522186306200392</v>
      </c>
      <c r="O94" s="15">
        <v>32664.860000000001</v>
      </c>
      <c r="P94" s="15">
        <f>H94-K94</f>
        <v>-1855.3899999999994</v>
      </c>
      <c r="Q94" s="19">
        <v>34030</v>
      </c>
      <c r="R94" s="19">
        <v>-1855.3900000000001</v>
      </c>
      <c r="S94" s="19">
        <v>-0.054522186306200399</v>
      </c>
      <c r="T94" s="6"/>
    </row>
    <row r="95" spans="1:20" ht="16.5" customHeight="1">
      <c r="A95" s="4"/>
      <c r="B95" s="4"/>
      <c r="C95" s="3" t="s">
        <v>57</v>
      </c>
      <c r="D95" s="15">
        <v>0</v>
      </c>
      <c r="E95" s="15">
        <v>0</v>
      </c>
      <c r="F95" s="15">
        <v>-100</v>
      </c>
      <c r="G95" s="16" t="str">
        <f>C95</f>
        <v>(5600) TAXES/INCOME</v>
      </c>
      <c r="H95" s="15">
        <v>0</v>
      </c>
      <c r="I95" s="17">
        <v>0</v>
      </c>
      <c r="J95" s="17">
        <v>0</v>
      </c>
      <c r="K95" s="15">
        <v>0</v>
      </c>
      <c r="L95" s="15">
        <v>0</v>
      </c>
      <c r="M95" s="15">
        <f>L95-K95</f>
        <v>0</v>
      </c>
      <c r="N95" s="18">
        <f>IF(L95&lt;&gt;0,IF(M95&lt;&gt;0,(IF(M95&lt;0,IF(L95&lt;0,(M95/L95)*(-1),M95/ABS(L95)),M95/ABS(L95))),0),IF(M95=0,0,(IF(M95&gt;0,1,-1))))</f>
        <v>0</v>
      </c>
      <c r="O95" s="15">
        <v>-663</v>
      </c>
      <c r="P95" s="15">
        <f>H95-K95</f>
        <v>0</v>
      </c>
      <c r="Q95" s="19">
        <v>0</v>
      </c>
      <c r="R95" s="19">
        <v>0</v>
      </c>
      <c r="S95" s="19">
        <v>0</v>
      </c>
      <c r="T95" s="6"/>
    </row>
    <row r="96" spans="1:20" ht="17.25" customHeight="1">
      <c r="A96" s="24"/>
      <c r="B96" s="24"/>
      <c r="C96" s="2" t="s">
        <v>58</v>
      </c>
      <c r="D96" s="10">
        <v>0</v>
      </c>
      <c r="E96" s="10">
        <v>448.83333333333297</v>
      </c>
      <c r="F96" s="10">
        <v>-100</v>
      </c>
      <c r="G96" s="11" t="str">
        <f>C96</f>
        <v>(OH&amp;TX) TOTAL OVERHEAD /TAXES</v>
      </c>
      <c r="H96" s="10">
        <v>34030</v>
      </c>
      <c r="I96" s="12">
        <v>448.83333333333297</v>
      </c>
      <c r="J96" s="12">
        <v>1</v>
      </c>
      <c r="K96" s="10">
        <v>35885.389999999999</v>
      </c>
      <c r="L96" s="10">
        <v>34030</v>
      </c>
      <c r="M96" s="10">
        <f>L96-K96</f>
        <v>-1855.3899999999994</v>
      </c>
      <c r="N96" s="13">
        <f>IF(L96&lt;&gt;0,IF(M96&lt;&gt;0,(IF(M96&lt;0,IF(L96&lt;0,(M96/L96)*(-1),M96/ABS(L96)),M96/ABS(L96))),0),IF(M96=0,0,(IF(M96&gt;0,1,-1))))</f>
        <v>-0.054522186306200392</v>
      </c>
      <c r="O96" s="10">
        <v>32001.860000000001</v>
      </c>
      <c r="P96" s="10">
        <f>H96-K96</f>
        <v>-1855.3899999999994</v>
      </c>
      <c r="Q96" s="14">
        <v>34030</v>
      </c>
      <c r="R96" s="14">
        <v>-1855.3900000000001</v>
      </c>
      <c r="S96" s="14">
        <v>-0.054522186306200399</v>
      </c>
      <c r="T96" s="42"/>
    </row>
    <row r="97" spans="1:20" ht="16.5" customHeight="1">
      <c r="A97" s="4"/>
      <c r="B97" s="4"/>
      <c r="C97" s="3"/>
      <c r="D97" s="15"/>
      <c r="E97" s="15"/>
      <c r="F97" s="15"/>
      <c r="G97" s="16"/>
      <c r="H97" s="15"/>
      <c r="I97" s="17"/>
      <c r="J97" s="17"/>
      <c r="K97" s="15"/>
      <c r="L97" s="15"/>
      <c r="M97" s="15"/>
      <c r="N97" s="8"/>
      <c r="O97" s="15"/>
      <c r="P97" s="15"/>
      <c r="T97" s="6"/>
    </row>
    <row r="98" spans="1:20" ht="17.25" customHeight="1">
      <c r="A98" s="24"/>
      <c r="B98" s="24"/>
      <c r="C98" s="2" t="s">
        <v>59</v>
      </c>
      <c r="D98" s="10">
        <v>13006.690000000001</v>
      </c>
      <c r="E98" s="10">
        <v>12126.6884386211</v>
      </c>
      <c r="F98" s="10">
        <v>10650.690000000001</v>
      </c>
      <c r="G98" s="11" t="s">
        <v>75</v>
      </c>
      <c r="H98" s="10">
        <v>362590.92600408202</v>
      </c>
      <c r="I98" s="12">
        <v>-880.00156137894703</v>
      </c>
      <c r="J98" s="12">
        <v>-0.072567343164875897</v>
      </c>
      <c r="K98" s="10">
        <v>362503.58000000002</v>
      </c>
      <c r="L98" s="10">
        <v>362590.92600408202</v>
      </c>
      <c r="M98" s="10">
        <f>L98-K98</f>
        <v>87.346004082006402</v>
      </c>
      <c r="N98" s="13">
        <f>IF(L98&lt;&gt;0,IF(M98&lt;&gt;0,(IF(M98&lt;0,IF(L98&lt;0,(M98/L98)*(-1),M98/ABS(L98)),M98/ABS(L98))),0),IF(M98=0,0,(IF(M98&gt;0,1,-1))))</f>
        <v>0.00024089407047385149</v>
      </c>
      <c r="O98" s="10">
        <v>350741.46000000002</v>
      </c>
      <c r="P98" s="10">
        <f>H98-K98</f>
        <v>87.346004082006402</v>
      </c>
      <c r="Q98" s="20">
        <v>362590.92600408202</v>
      </c>
      <c r="R98" s="20">
        <v>87.346004082413899</v>
      </c>
      <c r="S98" s="20">
        <v>0.00024089407047497499</v>
      </c>
      <c r="T98" s="42"/>
    </row>
    <row r="99" spans="1:20" ht="16.5" customHeight="1">
      <c r="A99" s="4"/>
      <c r="B99" s="4"/>
      <c r="C99" s="3"/>
      <c r="D99" s="15"/>
      <c r="E99" s="15"/>
      <c r="F99" s="15"/>
      <c r="G99" s="16"/>
      <c r="H99" s="15"/>
      <c r="I99" s="17"/>
      <c r="J99" s="17"/>
      <c r="K99" s="15"/>
      <c r="L99" s="15"/>
      <c r="M99" s="15"/>
      <c r="N99" s="8"/>
      <c r="O99" s="15"/>
      <c r="P99" s="15"/>
      <c r="T99" s="6"/>
    </row>
    <row r="100" spans="1:20" ht="17.25" customHeight="1">
      <c r="A100" s="24"/>
      <c r="B100" s="24"/>
      <c r="C100" s="4" t="s">
        <v>60</v>
      </c>
      <c r="D100" s="10">
        <v>2602.5100000000002</v>
      </c>
      <c r="E100" s="10">
        <v>5431.6448947123199</v>
      </c>
      <c r="F100" s="10">
        <v>14492.09</v>
      </c>
      <c r="G100" s="11" t="s">
        <v>76</v>
      </c>
      <c r="H100" s="10">
        <v>-38390.926004082103</v>
      </c>
      <c r="I100" s="12">
        <v>2829.1348947123201</v>
      </c>
      <c r="J100" s="12">
        <v>0.52086153449877903</v>
      </c>
      <c r="K100" s="10">
        <v>-26763.07</v>
      </c>
      <c r="L100" s="10">
        <v>-38390.926004082103</v>
      </c>
      <c r="M100" s="10">
        <f>K100-L100</f>
        <v>11627.856004082103</v>
      </c>
      <c r="N100" s="13">
        <f>IF(L100&lt;&gt;0,IF(M100&lt;&gt;0,(IF(M100&lt;0,IF(L100&lt;0,(M100/L100)*(-1),M100/ABS(L100)),M100/ABS(L100))),0),IF(M100=0,0,(IF(M100&gt;0,1,-1))))</f>
        <v>0.30288032132503695</v>
      </c>
      <c r="O100" s="10">
        <v>-8491.2800000000007</v>
      </c>
      <c r="P100" s="10">
        <f>H100-K100</f>
        <v>-11627.856004082103</v>
      </c>
      <c r="Q100" s="21">
        <v>-38390.926004082103</v>
      </c>
      <c r="R100" s="21">
        <v>-11627.856004082099</v>
      </c>
      <c r="S100" s="21">
        <v>0.30288032132503601</v>
      </c>
      <c r="T100" s="42"/>
    </row>
    <row r="101" spans="1:20" ht="16.5" customHeight="1">
      <c r="A101" s="4"/>
      <c r="B101" s="4"/>
      <c r="C101" s="3"/>
      <c r="D101" s="15"/>
      <c r="E101" s="15"/>
      <c r="F101" s="15"/>
      <c r="G101" s="16"/>
      <c r="H101" s="15"/>
      <c r="I101" s="17"/>
      <c r="J101" s="17"/>
      <c r="K101" s="15"/>
      <c r="L101" s="15"/>
      <c r="M101" s="15"/>
      <c r="N101" s="8"/>
      <c r="O101" s="15"/>
      <c r="P101" s="15"/>
      <c r="T101" s="6"/>
    </row>
    <row r="102" spans="1:20" ht="13.5" customHeight="1">
      <c r="A102" s="6"/>
      <c r="B102" s="6"/>
      <c r="C102" s="4"/>
      <c r="D102" s="15"/>
      <c r="E102" s="15"/>
      <c r="F102" s="15"/>
      <c r="G102" s="16" t="s">
        <v>77</v>
      </c>
      <c r="H102" s="15"/>
      <c r="I102" s="17"/>
      <c r="J102" s="17"/>
      <c r="K102" s="15"/>
      <c r="L102" s="15"/>
      <c r="M102" s="15"/>
      <c r="N102" s="8"/>
      <c r="O102" s="15"/>
      <c r="P102" s="15"/>
      <c r="Q102" s="22"/>
      <c r="R102" s="22"/>
      <c r="S102" s="22"/>
      <c r="T102" s="6"/>
    </row>
    <row r="103" spans="3:19" ht="13.5" customHeight="1">
      <c r="C103" s="2" t="s">
        <v>61</v>
      </c>
      <c r="D103" s="10">
        <v>2602.5100000000002</v>
      </c>
      <c r="E103" s="10">
        <v>5431.6448947123199</v>
      </c>
      <c r="F103" s="10">
        <v>14492.09</v>
      </c>
      <c r="G103" s="11" t="s">
        <v>78</v>
      </c>
      <c r="H103" s="10">
        <v>-38390.926004082103</v>
      </c>
      <c r="I103" s="12">
        <v>2829.1348947123201</v>
      </c>
      <c r="J103" s="12">
        <v>0.52086153449877903</v>
      </c>
      <c r="K103" s="10">
        <v>-26763.07</v>
      </c>
      <c r="L103" s="10">
        <v>-38390.926004082103</v>
      </c>
      <c r="M103" s="10">
        <f>K103-L103</f>
        <v>11627.856004082103</v>
      </c>
      <c r="N103" s="13">
        <f>IF(L103&lt;&gt;0,IF(M103&lt;&gt;0,(IF(M103&lt;0,IF(L103&lt;0,(M103/L103)*(-1),M103/ABS(L103)),M103/ABS(L103))),0),IF(M103=0,0,(IF(M103&gt;0,1,-1))))</f>
        <v>0.30288032132503695</v>
      </c>
      <c r="O103" s="10">
        <v>-8491.2800000000007</v>
      </c>
      <c r="P103" s="10">
        <f>H103-K103</f>
        <v>-11627.856004082103</v>
      </c>
      <c r="Q103" s="20">
        <v>-38390.926004082103</v>
      </c>
      <c r="R103" s="20">
        <v>-11627.856004082099</v>
      </c>
      <c r="S103" s="20">
        <v>0.30288032132503601</v>
      </c>
    </row>
    <row r="104" spans="3:19" ht="13.5" customHeight="1">
      <c r="C104" s="2" t="s">
        <v>62</v>
      </c>
      <c r="D104" s="10">
        <v>401192.57000000001</v>
      </c>
      <c r="E104" s="10">
        <v>5431.6448947123199</v>
      </c>
      <c r="F104" s="10">
        <v>421573.15000000002</v>
      </c>
      <c r="G104" s="11" t="s">
        <v>79</v>
      </c>
      <c r="H104" s="10">
        <v>-38390.926004082103</v>
      </c>
      <c r="I104" s="12">
        <v>-395760.92510528798</v>
      </c>
      <c r="J104" s="12">
        <v>-72.862076364852101</v>
      </c>
      <c r="K104" s="10">
        <v>371826.98999999999</v>
      </c>
      <c r="L104" s="10">
        <v>-38390.926004082103</v>
      </c>
      <c r="M104" s="10">
        <f>K104-L104</f>
        <v>410217.91600408207</v>
      </c>
      <c r="N104" s="13">
        <f>IF(L104&lt;&gt;0,IF(M104&lt;&gt;0,(IF(M104&lt;0,IF(L104&lt;0,(M104/L104)*(-1),M104/ABS(L104)),M104/ABS(L104))),0),IF(M104=0,0,(IF(M104&gt;0,1,-1))))</f>
        <v>10.68528318281418</v>
      </c>
      <c r="O104" s="10">
        <v>398589.78000000003</v>
      </c>
      <c r="P104" s="10">
        <f>H104-K104</f>
        <v>-410217.91600408207</v>
      </c>
      <c r="Q104" s="20">
        <v>-38390.926004082103</v>
      </c>
      <c r="R104" s="20">
        <v>-410217.91600408201</v>
      </c>
      <c r="S104" s="20">
        <v>10.685283182814199</v>
      </c>
    </row>
    <row r="105" spans="1:20" ht="16.5" customHeight="1">
      <c r="A105" s="4"/>
      <c r="B105" s="4"/>
      <c r="C105" s="4"/>
      <c r="D105" s="6"/>
      <c r="E105" s="6"/>
      <c r="F105" s="6"/>
      <c r="G105" s="6"/>
      <c r="I105" s="4"/>
      <c r="J105" s="4"/>
      <c r="N105" s="8"/>
      <c r="O105" s="6"/>
      <c r="P105" s="6"/>
      <c r="T105" s="6"/>
    </row>
    <row r="106" spans="1:20" ht="16.5" customHeight="1">
      <c r="A106" s="4"/>
      <c r="B106" s="4"/>
      <c r="C106" s="4"/>
      <c r="D106" s="6"/>
      <c r="E106" s="6"/>
      <c r="F106" s="6"/>
      <c r="G106" s="6"/>
      <c r="I106" s="4"/>
      <c r="J106" s="4"/>
      <c r="N106" s="8"/>
      <c r="O106" s="6"/>
      <c r="P106" s="6"/>
      <c r="T106" s="6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3304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