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9302"/>
  <workbookPr/>
  <bookViews>
    <workbookView xWindow="240" yWindow="120" windowWidth="14940" windowHeight="9225" activeTab="0"/>
  </bookViews>
  <sheets>
    <sheet name="Table of Content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</sheets>
  <definedNames>
    <definedName name="_xlnm.Print_Titles" localSheetId="1">Sheet2!$1:$16</definedName>
    <definedName name="_xlnm.Print_Titles" localSheetId="2">Sheet3!$1:$16</definedName>
    <definedName name="_xlnm.Print_Titles" localSheetId="3">Sheet4!$1:$16</definedName>
    <definedName name="_xlnm.Print_Titles" localSheetId="4">Sheet5!$1:$16</definedName>
    <definedName name="_xlnm.Print_Titles" localSheetId="5">Sheet6!$1:$16</definedName>
    <definedName name="_xlnm.Print_Titles" localSheetId="6">Sheet7!$1:$16</definedName>
    <definedName name="_xlnm.Print_Titles" localSheetId="7">Sheet8!$1:$16</definedName>
    <definedName name="_xlnm.Print_Titles" localSheetId="8">Sheet9!$1:$16</definedName>
    <definedName name="_xlnm.Print_Titles" localSheetId="9">Sheet10!$1:$16</definedName>
    <definedName name="_xlnm.Print_Titles" localSheetId="10">Sheet11!$1:$16</definedName>
    <definedName name="_xlnm.Print_Titles" localSheetId="11">Sheet12!$1:$16</definedName>
    <definedName name="_xlnm.Print_Titles" localSheetId="12">Sheet14!$1:$16</definedName>
    <definedName name="_xlnm.Print_Titles" localSheetId="13">Sheet15!$1:$16</definedName>
    <definedName name="_xlnm.Print_Titles" localSheetId="14">Sheet16!$1:$16</definedName>
    <definedName name="_xlnm.Print_Titles" localSheetId="15">Sheet17!$1:$16</definedName>
    <definedName name="_xlnm.Print_Titles" localSheetId="16">Sheet18!$1:$16</definedName>
    <definedName name="_xlnm._FilterDatabase" localSheetId="0" hidden="1">'Table of Contents'!$B$6:$D$6</definedName>
  </definedNames>
  <calcPr fullCalcOnLoad="1"/>
</workbook>
</file>

<file path=xl/sharedStrings.xml><?xml version="1.0" encoding="utf-8"?>
<sst xmlns="http://schemas.openxmlformats.org/spreadsheetml/2006/main" count="1339" uniqueCount="150">
  <si>
    <t>(3000) BEGINNING NET ASSETS</t>
  </si>
  <si>
    <t>(4000) DUES/PERSONAL</t>
  </si>
  <si>
    <t>(4003) DUES/LIFE MEMBERS-CURRENT</t>
  </si>
  <si>
    <t>(4004) DUES/CNTNUNG MBRS &amp; DIV TRFR</t>
  </si>
  <si>
    <t>(400) Subtotal Dues</t>
  </si>
  <si>
    <t>(4142) ADVERTISING/CLASSIFIED</t>
  </si>
  <si>
    <t>(414) Subtotal Advertising</t>
  </si>
  <si>
    <t>(4200) REGISTRATION FEES</t>
  </si>
  <si>
    <t>(420) Subtotal Meetings and Conferences</t>
  </si>
  <si>
    <t>(4400) DONATIONS/HONORARIA</t>
  </si>
  <si>
    <t>(4421) ROYALTIES</t>
  </si>
  <si>
    <t>(440) Subtotal Misc.</t>
  </si>
  <si>
    <t>(40) Total Revenues</t>
  </si>
  <si>
    <t>(5000) SALARIES &amp; WAGES</t>
  </si>
  <si>
    <t>(5010) EMPLOYEE BENEFITS</t>
  </si>
  <si>
    <t>(5016) PROFESSIONAL MEMBERSHIPS</t>
  </si>
  <si>
    <t>(500) Payroll &amp; Related Expenses</t>
  </si>
  <si>
    <t>(5122) BANK S/C</t>
  </si>
  <si>
    <t>(5150) MESSENGER SERVICE</t>
  </si>
  <si>
    <t>(510) Outside Services</t>
  </si>
  <si>
    <t>(5210) TRANSPORTATION</t>
  </si>
  <si>
    <t>(5212) LODGING &amp; MEALS</t>
  </si>
  <si>
    <t>(5216) BUSINESS MEETINGS</t>
  </si>
  <si>
    <t>(520) Travel and Related Expenses</t>
  </si>
  <si>
    <t>(5301) CONFERENCE EQUIPMENT RENTAL</t>
  </si>
  <si>
    <t>(5302) MEAL FUNCTIONS</t>
  </si>
  <si>
    <t>(5304) SPEAKER/GUEST EXPENSE</t>
  </si>
  <si>
    <t>(5305) SPEAKER/GUEST HONORARIUM</t>
  </si>
  <si>
    <t>(5306) AWARDS</t>
  </si>
  <si>
    <t>(5308) SPECIAL TRANSPORTATION</t>
  </si>
  <si>
    <t>(5309) AUDIO/VISUAL EQUIPMENT RENTAL &amp; LABOR</t>
  </si>
  <si>
    <t>(530) Meetings and Conferences</t>
  </si>
  <si>
    <t>(5400) EDITORIAL/PROOFREADING/OUTSIDE</t>
  </si>
  <si>
    <t>(5402) PRINTING-OUTSIDE</t>
  </si>
  <si>
    <t>(5430) WEB OPERATING EXPENSES</t>
  </si>
  <si>
    <t>(5490) INVENTORY ADJUSTMENT</t>
  </si>
  <si>
    <t>(540) Publication Related Expenses</t>
  </si>
  <si>
    <t>(5500) SUPPLIES/OPERATING</t>
  </si>
  <si>
    <t>(5502) REFERENCE MATERIAL/PERIODICALS</t>
  </si>
  <si>
    <t>(5523) POSTAGE/E-MAIL</t>
  </si>
  <si>
    <t>(5530) DEPRECIATION F/E</t>
  </si>
  <si>
    <t>(5560) ORG SUPPORT/CONTRIBUTION</t>
  </si>
  <si>
    <t>(5599) MISC EXPENSE</t>
  </si>
  <si>
    <t>(550) Operating Expenses</t>
  </si>
  <si>
    <t>(51) Total Direct Expenses</t>
  </si>
  <si>
    <t>(5901) IUT/CPU</t>
  </si>
  <si>
    <t>(5904) TRANSFER TO/FROM ENDOWMENT</t>
  </si>
  <si>
    <t>(5905) IUT/TELEPHONE</t>
  </si>
  <si>
    <t>(5909) IUT/DIST CTR</t>
  </si>
  <si>
    <t>(5910) IUT/REPRO CTR</t>
  </si>
  <si>
    <t>(5912) IUT-Copyediting/Proofreading</t>
  </si>
  <si>
    <t>(5940) IUT/REGISTRATION PROCESSING</t>
  </si>
  <si>
    <t>(590) IUT</t>
  </si>
  <si>
    <t>(52) Total Indirect Expenses</t>
  </si>
  <si>
    <t>(15) TOTAL EXPENSES BEFORE OH &amp; TAXES</t>
  </si>
  <si>
    <t>(10ContribMargin) CONTRIBUTION MARGIN</t>
  </si>
  <si>
    <t>(5911) IUT/OVERHEAD</t>
  </si>
  <si>
    <t>(5600) TAXES/INCOME</t>
  </si>
  <si>
    <t>(OH&amp;TX) TOTAL OVERHEAD /TAXES</t>
  </si>
  <si>
    <t>(20A TOTAL EXPENSES LESS 5900) Total Expenses Less 5900 5950 5565 5490</t>
  </si>
  <si>
    <t>(31B Net Rev Exp) Net Revenue Expense Operations</t>
  </si>
  <si>
    <t>(34Net Revenue 5900 5950) 34Net Revenue 5900 5950 5565</t>
  </si>
  <si>
    <t>(41Ending Net Asset Balance) 41Ending Net Asset Balance</t>
  </si>
  <si>
    <t>Base</t>
  </si>
  <si>
    <t>Actual</t>
  </si>
  <si>
    <t>Budget</t>
  </si>
  <si>
    <t>Prior Year Actual</t>
  </si>
  <si>
    <t>Annual Budget</t>
  </si>
  <si>
    <t>Variance</t>
  </si>
  <si>
    <t>Variance %</t>
  </si>
  <si>
    <t>YTD</t>
  </si>
  <si>
    <t>Total Revenues</t>
  </si>
  <si>
    <t>Total Direct Expenses</t>
  </si>
  <si>
    <t>Total Expenses Before OH and Taxes</t>
  </si>
  <si>
    <t>Contribution Margin</t>
  </si>
  <si>
    <t>TOTAL EXPENSES</t>
  </si>
  <si>
    <t>Net Rev / (Expense) From Operations</t>
  </si>
  <si>
    <t/>
  </si>
  <si>
    <t xml:space="preserve">Net Rev / (Expense) </t>
  </si>
  <si>
    <t>Ending Net Asset Balance</t>
  </si>
  <si>
    <t>ddddddd</t>
  </si>
  <si>
    <t>August 2018</t>
  </si>
  <si>
    <t>2018M12</t>
  </si>
  <si>
    <t>Fund: OPERATING/DIVISIONS FUND (12): 12</t>
  </si>
  <si>
    <t>Unit_Project: LITA: 412</t>
  </si>
  <si>
    <t xml:space="preserve">Prior Year </t>
  </si>
  <si>
    <t>Year-To-Date</t>
  </si>
  <si>
    <t>American Library Association</t>
  </si>
  <si>
    <t>10/25/2018 10:02 AM</t>
  </si>
  <si>
    <t>Remaining</t>
  </si>
  <si>
    <t>Current Budget</t>
  </si>
  <si>
    <t>Performance Report</t>
  </si>
  <si>
    <t>Perf NCv1.1</t>
  </si>
  <si>
    <t>Owner:</t>
  </si>
  <si>
    <t>Jenny Levine</t>
  </si>
  <si>
    <t>Date:</t>
  </si>
  <si>
    <t>10/25/2018 10:02:22 AM</t>
  </si>
  <si>
    <t>Fund</t>
  </si>
  <si>
    <t>Unit_Project</t>
  </si>
  <si>
    <t>Time</t>
  </si>
  <si>
    <t>OPERATING/DIVISIONS FUND (12)</t>
  </si>
  <si>
    <t>LITA</t>
  </si>
  <si>
    <t>Sheet2</t>
  </si>
  <si>
    <t>Sheet3</t>
  </si>
  <si>
    <t>Sheet4</t>
  </si>
  <si>
    <t>LIB &amp; INF TECH ASSOC-ADMINISTRATIVE</t>
  </si>
  <si>
    <t>Unit_Project: LIB &amp; INF TECH ASSOC-ADMINISTRATIVE: 412-0000</t>
  </si>
  <si>
    <t>Sheet5</t>
  </si>
  <si>
    <t>LIB &amp; INF TECH ASSOC-GOVERNANCE</t>
  </si>
  <si>
    <t>Unit_Project: LIB &amp; INF TECH ASSOC-GOVERNANCE: 412-5200</t>
  </si>
  <si>
    <t>Sheet6</t>
  </si>
  <si>
    <t>LIB &amp; INF TECH ASSOC-MEMBERSHIP PROMOTION</t>
  </si>
  <si>
    <t>Unit_Project: LIB &amp; INF TECH ASSOC-MEMBERSHIP PROMOTION: 412-5201</t>
  </si>
  <si>
    <t>Sheet7</t>
  </si>
  <si>
    <t>LIB &amp; INF TECH ASSOC-EXTERNAL RELATIONS</t>
  </si>
  <si>
    <t>Unit_Project: LIB &amp; INF TECH ASSOC-EXTERNAL RELATIONS: 412-5204</t>
  </si>
  <si>
    <t>Sheet8</t>
  </si>
  <si>
    <t>LIB &amp; INF TECH ASSOC-INF TECH &amp; LIBS (ITAL)</t>
  </si>
  <si>
    <t>Unit_Project: LIB &amp; INF TECH ASSOC-INF TECH &amp; LIBS (ITAL): 412-5230</t>
  </si>
  <si>
    <t>10/25/2018 10:03 AM</t>
  </si>
  <si>
    <t>Sheet9</t>
  </si>
  <si>
    <t>LIB &amp; INF TECH ASSOC-NEWSLETTER</t>
  </si>
  <si>
    <t>Unit_Project: LIB &amp; INF TECH ASSOC-NEWSLETTER: 412-5231</t>
  </si>
  <si>
    <t>Sheet10</t>
  </si>
  <si>
    <t>LIB &amp; INF TECH ASSOC-Friends of LITA</t>
  </si>
  <si>
    <t>Unit_Project: LIB &amp; INF TECH ASSOC-Friends of LITA: 412-5239</t>
  </si>
  <si>
    <t>Sheet11</t>
  </si>
  <si>
    <t>LIB &amp; INF TECH ASSOC-PUBLICATIONS</t>
  </si>
  <si>
    <t>Unit_Project: LIB &amp; INF TECH ASSOC-PUBLICATIONS: 412-5258</t>
  </si>
  <si>
    <t>Sheet12</t>
  </si>
  <si>
    <t>LIB &amp; INF TECH ASSOC-WEB CE-1</t>
  </si>
  <si>
    <t>Unit_Project: LIB &amp; INF TECH ASSOC-WEB CE-1: 412-5314</t>
  </si>
  <si>
    <t>LIB &amp; INF TECH ASSOC-LITA Forum</t>
  </si>
  <si>
    <t>LIB &amp; INF TECH ASSOC-WEB CE-2</t>
  </si>
  <si>
    <t>Unit_Project: LIB &amp; INF TECH ASSOC-WEB CE-2: 412-5315</t>
  </si>
  <si>
    <t>Unit_Project: LIB &amp; INF TECH ASSOC-LITA Forum: 412-5353</t>
  </si>
  <si>
    <t>Sheet15</t>
  </si>
  <si>
    <t>Sheet14</t>
  </si>
  <si>
    <t>Sheet16</t>
  </si>
  <si>
    <t>LIB &amp; INF TECH ASSOC-ALA MIDWINTER &amp; ANNUAL</t>
  </si>
  <si>
    <t>Unit_Project: LIB &amp; INF TECH ASSOC-ALA MIDWINTER &amp; ANNUAL: 412-5370</t>
  </si>
  <si>
    <t>Sheet17</t>
  </si>
  <si>
    <t>LIB &amp; INF TECH ASSOC-AC Preconference 1</t>
  </si>
  <si>
    <t>Unit_Project: LIB &amp; INF TECH ASSOC-AC Preconference 1: 412-5387</t>
  </si>
  <si>
    <t>10/25/2018 10:04 AM</t>
  </si>
  <si>
    <t>Sheet18</t>
  </si>
  <si>
    <t>LIB &amp; INF TECH ASSOC-AC Preconference 2</t>
  </si>
  <si>
    <t>Unit_Project: LIB &amp; INF TECH ASSOC-AC Preconference 2: 412-5388</t>
  </si>
  <si>
    <t>LIB &amp; INF TECH ASSOC-AC Preconference 3</t>
  </si>
  <si>
    <t>Unit_Project: LIB &amp; INF TECH ASSOC-AC Preconference 3: 412-5389</t>
  </si>
</sst>
</file>

<file path=xl/styles.xml><?xml version="1.0" encoding="utf-8"?>
<styleSheet xmlns="http://schemas.openxmlformats.org/spreadsheetml/2006/main">
  <numFmts count="9">
    <numFmt numFmtId="177" formatCode="[$$-7F]#,##0"/>
    <numFmt numFmtId="178" formatCode="[$-409]#,##0;([$-409]#,##0)"/>
    <numFmt numFmtId="179" formatCode="General"/>
    <numFmt numFmtId="180" formatCode="0%;-0%"/>
    <numFmt numFmtId="181" formatCode="#,##0;-#,##0"/>
    <numFmt numFmtId="182" formatCode="#,###.00"/>
    <numFmt numFmtId="183" formatCode="#,###"/>
    <numFmt numFmtId="184" formatCode="@PX"/>
    <numFmt numFmtId="185" formatCode="#,##0.00;-#,##0.00"/>
  </numFmts>
  <fonts count="11"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rgb="FFFD0200"/>
      <name val="Tahoma"/>
      <family val="2"/>
    </font>
    <font>
      <b/>
      <sz val="12"/>
      <color rgb="FFFD0200"/>
      <name val="Tahoma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sz val="8"/>
      <color rgb="FF000000"/>
      <name val="Tahoma"/>
      <family val="2"/>
    </font>
    <font>
      <b/>
      <sz val="16"/>
      <color rgb="FF000000"/>
      <name val="Tahoma"/>
      <family val="2"/>
    </font>
    <font>
      <b/>
      <sz val="10"/>
      <name val="Arial"/>
      <family val="2"/>
    </font>
    <font>
      <u val="single"/>
      <sz val="10"/>
      <color rgb="FF0000FF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DFF00"/>
        <bgColor indexed="64"/>
      </patternFill>
    </fill>
    <fill>
      <patternFill patternType="solid">
        <fgColor rgb="FFFFCC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177" fontId="2" fillId="2" borderId="1" xfId="0" applyNumberFormat="1" applyFont="1" applyFill="1" applyBorder="1" applyAlignment="1" applyProtection="1">
      <alignment vertical="center"/>
      <protection/>
    </xf>
    <xf numFmtId="177" fontId="1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/>
      <protection/>
    </xf>
    <xf numFmtId="178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79" fontId="1" fillId="2" borderId="0" xfId="0" applyNumberFormat="1" applyFont="1" applyFill="1" applyBorder="1" applyAlignment="1" applyProtection="1">
      <alignment vertical="center"/>
      <protection/>
    </xf>
    <xf numFmtId="180" fontId="1" fillId="0" borderId="0" xfId="0" applyNumberFormat="1" applyFont="1" applyFill="1" applyBorder="1" applyAlignment="1" applyProtection="1">
      <alignment horizontal="right"/>
      <protection/>
    </xf>
    <xf numFmtId="179" fontId="1" fillId="3" borderId="0" xfId="0" applyNumberFormat="1" applyFont="1" applyFill="1" applyBorder="1" applyAlignment="1" applyProtection="1">
      <alignment vertical="center"/>
      <protection/>
    </xf>
    <xf numFmtId="181" fontId="2" fillId="0" borderId="1" xfId="0" applyNumberFormat="1" applyFont="1" applyFill="1" applyBorder="1" applyAlignment="1" applyProtection="1">
      <alignment vertical="center"/>
      <protection/>
    </xf>
    <xf numFmtId="177" fontId="2" fillId="0" borderId="0" xfId="0" applyNumberFormat="1" applyFont="1" applyFill="1" applyBorder="1" applyAlignment="1" applyProtection="1">
      <alignment vertical="center"/>
      <protection/>
    </xf>
    <xf numFmtId="181" fontId="2" fillId="2" borderId="1" xfId="0" applyNumberFormat="1" applyFont="1" applyFill="1" applyBorder="1" applyAlignment="1" applyProtection="1">
      <alignment vertical="center"/>
      <protection/>
    </xf>
    <xf numFmtId="180" fontId="2" fillId="0" borderId="1" xfId="0" applyNumberFormat="1" applyFont="1" applyFill="1" applyBorder="1" applyAlignment="1" applyProtection="1">
      <alignment horizontal="right" vertical="center"/>
      <protection/>
    </xf>
    <xf numFmtId="182" fontId="2" fillId="3" borderId="1" xfId="0" applyNumberFormat="1" applyFont="1" applyFill="1" applyBorder="1" applyAlignment="1" applyProtection="1">
      <alignment vertical="center"/>
      <protection/>
    </xf>
    <xf numFmtId="181" fontId="1" fillId="0" borderId="0" xfId="0" applyNumberFormat="1" applyFont="1" applyFill="1" applyBorder="1" applyAlignment="1" applyProtection="1">
      <alignment/>
      <protection/>
    </xf>
    <xf numFmtId="177" fontId="1" fillId="0" borderId="0" xfId="0" applyNumberFormat="1" applyFont="1" applyFill="1" applyBorder="1" applyAlignment="1" applyProtection="1">
      <alignment vertical="center"/>
      <protection/>
    </xf>
    <xf numFmtId="181" fontId="1" fillId="2" borderId="0" xfId="0" applyNumberFormat="1" applyFont="1" applyFill="1" applyBorder="1" applyAlignment="1" applyProtection="1">
      <alignment/>
      <protection/>
    </xf>
    <xf numFmtId="180" fontId="1" fillId="0" borderId="0" xfId="0" applyNumberFormat="1" applyFont="1" applyFill="1" applyBorder="1" applyAlignment="1" applyProtection="1">
      <alignment horizontal="right" vertical="center"/>
      <protection/>
    </xf>
    <xf numFmtId="182" fontId="1" fillId="3" borderId="0" xfId="0" applyNumberFormat="1" applyFont="1" applyFill="1" applyBorder="1" applyAlignment="1" applyProtection="1">
      <alignment vertical="center"/>
      <protection/>
    </xf>
    <xf numFmtId="183" fontId="2" fillId="3" borderId="1" xfId="0" applyNumberFormat="1" applyFont="1" applyFill="1" applyBorder="1" applyAlignment="1" applyProtection="1">
      <alignment vertical="center"/>
      <protection/>
    </xf>
    <xf numFmtId="183" fontId="1" fillId="0" borderId="0" xfId="0" applyNumberFormat="1" applyFont="1" applyFill="1" applyBorder="1" applyAlignment="1" applyProtection="1">
      <alignment/>
      <protection/>
    </xf>
    <xf numFmtId="184" fontId="1" fillId="0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2" fillId="2" borderId="1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185" fontId="4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178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185" fontId="5" fillId="0" borderId="0" xfId="0" applyNumberFormat="1" applyFont="1" applyFill="1" applyBorder="1" applyAlignment="1" applyProtection="1">
      <alignment horizontal="left" vertical="center"/>
      <protection/>
    </xf>
    <xf numFmtId="178" fontId="1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Border="1" applyAlignment="1" applyProtection="1">
      <alignment horizontal="left" vertical="center"/>
      <protection/>
    </xf>
    <xf numFmtId="0" fontId="5" fillId="2" borderId="0" xfId="0" applyNumberFormat="1" applyFont="1" applyFill="1" applyBorder="1" applyAlignment="1" applyProtection="1">
      <alignment vertical="center"/>
      <protection/>
    </xf>
    <xf numFmtId="185" fontId="5" fillId="2" borderId="0" xfId="0" applyNumberFormat="1" applyFont="1" applyFill="1" applyBorder="1" applyAlignment="1" applyProtection="1">
      <alignment horizontal="left" vertical="center"/>
      <protection/>
    </xf>
    <xf numFmtId="178" fontId="1" fillId="2" borderId="1" xfId="0" applyNumberFormat="1" applyFont="1" applyFill="1" applyBorder="1" applyAlignment="1" applyProtection="1">
      <alignment horizontal="center" vertical="center"/>
      <protection/>
    </xf>
    <xf numFmtId="178" fontId="1" fillId="0" borderId="1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right" vertical="center"/>
      <protection/>
    </xf>
    <xf numFmtId="180" fontId="6" fillId="0" borderId="0" xfId="0" applyNumberFormat="1" applyFont="1" applyFill="1" applyBorder="1" applyAlignment="1" applyProtection="1">
      <alignment horizontal="right"/>
      <protection/>
    </xf>
    <xf numFmtId="180" fontId="1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4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/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workbookViewId="0" topLeftCell="A1"/>
  </sheetViews>
  <sheetFormatPr defaultColWidth="9.14285714285714" defaultRowHeight="12.75"/>
  <cols>
    <col min="1" max="1" width="8.14285714285714" customWidth="1"/>
    <col min="2" max="2" width="31" customWidth="1"/>
    <col min="3" max="3" width="46.8571428571429" customWidth="1"/>
    <col min="4" max="4" width="11.7142857142857" customWidth="1"/>
  </cols>
  <sheetData>
    <row r="1" spans="1:3" ht="12.75">
      <c r="A1" t="s">
        <v>93</v>
      </c>
      <c r="C1" t="s">
        <v>94</v>
      </c>
    </row>
    <row r="4" spans="1:3" ht="12.75">
      <c r="A4" t="s">
        <v>95</v>
      </c>
      <c r="C4" t="s">
        <v>96</v>
      </c>
    </row>
    <row r="6" spans="2:4" ht="12.75">
      <c r="B6" s="50" t="s">
        <v>97</v>
      </c>
      <c r="C6" s="50" t="s">
        <v>98</v>
      </c>
      <c r="D6" s="50" t="s">
        <v>99</v>
      </c>
    </row>
    <row r="7" spans="1:4" ht="12.75">
      <c r="A7" s="51" t="s">
        <v>102</v>
      </c>
      <c r="B7" t="s">
        <v>100</v>
      </c>
      <c r="C7" t="s">
        <v>101</v>
      </c>
      <c r="D7" t="s">
        <v>81</v>
      </c>
    </row>
    <row r="8" spans="1:4" ht="12.75">
      <c r="A8" s="51" t="s">
        <v>103</v>
      </c>
      <c r="B8" t="s">
        <v>100</v>
      </c>
      <c r="C8" t="s">
        <v>105</v>
      </c>
      <c r="D8" t="s">
        <v>81</v>
      </c>
    </row>
    <row r="9" spans="1:4" ht="12.75">
      <c r="A9" s="51" t="s">
        <v>104</v>
      </c>
      <c r="B9" t="s">
        <v>100</v>
      </c>
      <c r="C9" t="s">
        <v>108</v>
      </c>
      <c r="D9" t="s">
        <v>81</v>
      </c>
    </row>
    <row r="10" spans="1:4" ht="12.75">
      <c r="A10" s="51" t="s">
        <v>107</v>
      </c>
      <c r="B10" t="s">
        <v>100</v>
      </c>
      <c r="C10" t="s">
        <v>111</v>
      </c>
      <c r="D10" t="s">
        <v>81</v>
      </c>
    </row>
    <row r="11" spans="1:4" ht="12.75">
      <c r="A11" s="51" t="s">
        <v>110</v>
      </c>
      <c r="B11" t="s">
        <v>100</v>
      </c>
      <c r="C11" t="s">
        <v>114</v>
      </c>
      <c r="D11" t="s">
        <v>81</v>
      </c>
    </row>
    <row r="12" spans="1:4" ht="12.75">
      <c r="A12" s="51" t="s">
        <v>113</v>
      </c>
      <c r="B12" t="s">
        <v>100</v>
      </c>
      <c r="C12" t="s">
        <v>117</v>
      </c>
      <c r="D12" t="s">
        <v>81</v>
      </c>
    </row>
    <row r="13" spans="1:4" ht="12.75">
      <c r="A13" s="51" t="s">
        <v>116</v>
      </c>
      <c r="B13" t="s">
        <v>100</v>
      </c>
      <c r="C13" t="s">
        <v>121</v>
      </c>
      <c r="D13" t="s">
        <v>81</v>
      </c>
    </row>
    <row r="14" spans="1:4" ht="12.75">
      <c r="A14" s="51" t="s">
        <v>120</v>
      </c>
      <c r="B14" t="s">
        <v>100</v>
      </c>
      <c r="C14" t="s">
        <v>124</v>
      </c>
      <c r="D14" t="s">
        <v>81</v>
      </c>
    </row>
    <row r="15" spans="1:4" ht="12.75">
      <c r="A15" s="51" t="s">
        <v>123</v>
      </c>
      <c r="B15" t="s">
        <v>100</v>
      </c>
      <c r="C15" t="s">
        <v>127</v>
      </c>
      <c r="D15" t="s">
        <v>81</v>
      </c>
    </row>
    <row r="16" spans="1:4" ht="12.75">
      <c r="A16" s="51" t="s">
        <v>126</v>
      </c>
      <c r="B16" t="s">
        <v>100</v>
      </c>
      <c r="C16" t="s">
        <v>130</v>
      </c>
      <c r="D16" t="s">
        <v>81</v>
      </c>
    </row>
    <row r="17" spans="1:4" ht="12.75">
      <c r="A17" s="51" t="s">
        <v>129</v>
      </c>
      <c r="B17" t="s">
        <v>100</v>
      </c>
      <c r="C17" t="s">
        <v>133</v>
      </c>
      <c r="D17" t="s">
        <v>81</v>
      </c>
    </row>
    <row r="18" spans="1:4" ht="12.75">
      <c r="A18" s="51" t="s">
        <v>137</v>
      </c>
      <c r="B18" t="s">
        <v>100</v>
      </c>
      <c r="C18" t="s">
        <v>132</v>
      </c>
      <c r="D18" t="s">
        <v>81</v>
      </c>
    </row>
    <row r="19" spans="1:4" ht="12.75">
      <c r="A19" s="51" t="s">
        <v>136</v>
      </c>
      <c r="B19" t="s">
        <v>100</v>
      </c>
      <c r="C19" t="s">
        <v>139</v>
      </c>
      <c r="D19" t="s">
        <v>81</v>
      </c>
    </row>
    <row r="20" spans="1:4" ht="12.75">
      <c r="A20" s="51" t="s">
        <v>138</v>
      </c>
      <c r="B20" t="s">
        <v>100</v>
      </c>
      <c r="C20" t="s">
        <v>142</v>
      </c>
      <c r="D20" t="s">
        <v>81</v>
      </c>
    </row>
    <row r="21" spans="1:4" ht="12.75">
      <c r="A21" s="51" t="s">
        <v>141</v>
      </c>
      <c r="B21" t="s">
        <v>100</v>
      </c>
      <c r="C21" t="s">
        <v>146</v>
      </c>
      <c r="D21" t="s">
        <v>81</v>
      </c>
    </row>
    <row r="22" spans="1:4" ht="12.75">
      <c r="A22" s="51" t="s">
        <v>145</v>
      </c>
      <c r="B22" t="s">
        <v>100</v>
      </c>
      <c r="C22" t="s">
        <v>148</v>
      </c>
      <c r="D22" t="s">
        <v>81</v>
      </c>
    </row>
  </sheetData>
  <sheetProtection autoFilter="0"/>
  <autoFilter ref="B6:D6"/>
  <mergeCells count="2">
    <mergeCell ref="C1:E1"/>
    <mergeCell ref="C4:E4"/>
  </mergeCells>
  <hyperlinks>
    <hyperlink ref="A7" location="'Sheet2'!A1" display="Sheet2"/>
    <hyperlink ref="A8" location="'Sheet3'!A1" display="Sheet3"/>
    <hyperlink ref="A9" location="'Sheet4'!A1" display="Sheet4"/>
    <hyperlink ref="A10" location="'Sheet5'!A1" display="Sheet5"/>
    <hyperlink ref="A11" location="'Sheet6'!A1" display="Sheet6"/>
    <hyperlink ref="A12" location="'Sheet7'!A1" display="Sheet7"/>
    <hyperlink ref="A13" location="'Sheet8'!A1" display="Sheet8"/>
    <hyperlink ref="A14" location="'Sheet9'!A1" display="Sheet9"/>
    <hyperlink ref="A15" location="'Sheet10'!A1" display="Sheet10"/>
    <hyperlink ref="A16" location="'Sheet11'!A1" display="Sheet11"/>
    <hyperlink ref="A17" location="'Sheet12'!A1" display="Sheet12"/>
    <hyperlink ref="A18" location="'Sheet14'!A1" display="Sheet14"/>
    <hyperlink ref="A19" location="'Sheet15'!A1" display="Sheet15"/>
    <hyperlink ref="A20" location="'Sheet16'!A1" display="Sheet16"/>
    <hyperlink ref="A21" location="'Sheet17'!A1" display="Sheet17"/>
    <hyperlink ref="A22" location="'Sheet18'!A1" display="Sheet18"/>
  </hyperlinks>
  <pageMargins left="0.75" right="0.75" top="1" bottom="1" header="0.5" footer="0.5"/>
  <pageSetup orientation="landscape" paperSize="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80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92</v>
      </c>
      <c r="T1" s="6"/>
    </row>
    <row r="2" spans="1:20" ht="18.75" customHeight="1">
      <c r="A2" s="4"/>
      <c r="B2" s="4"/>
      <c r="C2" s="4" t="s">
        <v>81</v>
      </c>
      <c r="E2" s="46"/>
      <c r="F2" s="46"/>
      <c r="H2" s="30"/>
      <c r="I2" s="33"/>
      <c r="J2" s="33"/>
      <c r="K2" s="30" t="s">
        <v>87</v>
      </c>
      <c r="L2" s="30"/>
      <c r="M2" s="30"/>
      <c r="N2" s="38"/>
      <c r="O2" s="41" t="s">
        <v>119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82</v>
      </c>
      <c r="D3" s="45" t="str">
        <f>D6</f>
        <v>Fund: OPERATING/DIVISIONS FUND (12): 12</v>
      </c>
      <c r="H3" s="45"/>
      <c r="I3" s="34"/>
      <c r="J3" s="34"/>
      <c r="K3" s="45" t="s">
        <v>91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ASSOC-PUBLICATIONS: 412-5258</v>
      </c>
      <c r="H4" s="31"/>
      <c r="I4" s="35"/>
      <c r="J4" s="35"/>
      <c r="K4" s="31" t="str">
        <f>"For the "&amp;MID(C3,6,2)&amp;" Months Ending "&amp;C2</f>
        <v>For the 12 Months Ending August 2018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83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128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86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August 2018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64</v>
      </c>
      <c r="E13" s="28" t="s">
        <v>65</v>
      </c>
      <c r="F13" s="28" t="s">
        <v>85</v>
      </c>
      <c r="G13" s="29"/>
      <c r="H13" s="28" t="s">
        <v>67</v>
      </c>
      <c r="I13" s="23"/>
      <c r="J13" s="23"/>
      <c r="K13" s="28" t="s">
        <v>64</v>
      </c>
      <c r="L13" s="28" t="s">
        <v>65</v>
      </c>
      <c r="M13" s="28" t="s">
        <v>68</v>
      </c>
      <c r="N13" s="18" t="s">
        <v>69</v>
      </c>
      <c r="O13" s="28" t="s">
        <v>85</v>
      </c>
      <c r="P13" s="28" t="s">
        <v>89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64</v>
      </c>
      <c r="G14" s="29"/>
      <c r="H14" s="28"/>
      <c r="I14" s="23"/>
      <c r="J14" s="23"/>
      <c r="K14" s="28"/>
      <c r="L14" s="28"/>
      <c r="M14" s="28"/>
      <c r="N14" s="18"/>
      <c r="O14" s="28" t="s">
        <v>64</v>
      </c>
      <c r="P14" s="28" t="s">
        <v>90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63</v>
      </c>
      <c r="E15" s="5" t="s">
        <v>63</v>
      </c>
      <c r="F15" s="5" t="s">
        <v>63</v>
      </c>
      <c r="G15" s="6"/>
      <c r="H15" s="5" t="s">
        <v>63</v>
      </c>
      <c r="I15" s="7" t="s">
        <v>63</v>
      </c>
      <c r="J15" s="7" t="s">
        <v>63</v>
      </c>
      <c r="K15" s="5" t="s">
        <v>70</v>
      </c>
      <c r="L15" s="5" t="s">
        <v>70</v>
      </c>
      <c r="N15" s="8"/>
      <c r="O15" s="5" t="s">
        <v>70</v>
      </c>
      <c r="P15" s="6"/>
      <c r="Q15" s="9" t="s">
        <v>70</v>
      </c>
      <c r="R15" s="9" t="s">
        <v>70</v>
      </c>
      <c r="S15" s="9" t="s">
        <v>70</v>
      </c>
      <c r="T15" s="6"/>
    </row>
    <row r="16" spans="1:20" ht="13.5" hidden="1">
      <c r="A16" s="4"/>
      <c r="B16" s="4"/>
      <c r="C16" s="4"/>
      <c r="D16" s="5" t="s">
        <v>64</v>
      </c>
      <c r="E16" s="5" t="s">
        <v>65</v>
      </c>
      <c r="F16" s="5" t="s">
        <v>66</v>
      </c>
      <c r="G16" s="6"/>
      <c r="H16" s="5" t="s">
        <v>67</v>
      </c>
      <c r="I16" s="7" t="s">
        <v>68</v>
      </c>
      <c r="J16" s="7" t="s">
        <v>69</v>
      </c>
      <c r="K16" s="5" t="s">
        <v>64</v>
      </c>
      <c r="L16" s="5" t="s">
        <v>65</v>
      </c>
      <c r="N16" s="8"/>
      <c r="O16" s="5" t="s">
        <v>66</v>
      </c>
      <c r="P16" s="6"/>
      <c r="Q16" s="9" t="s">
        <v>67</v>
      </c>
      <c r="R16" s="9" t="s">
        <v>68</v>
      </c>
      <c r="S16" s="9" t="s">
        <v>69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 t="s">
        <v>10</v>
      </c>
      <c r="D25" s="15">
        <v>174.43000000000001</v>
      </c>
      <c r="E25" s="15">
        <v>1000</v>
      </c>
      <c r="F25" s="15">
        <v>3439.3499999999999</v>
      </c>
      <c r="G25" s="16" t="str">
        <f>C25</f>
        <v>(4421) ROYALTIES</v>
      </c>
      <c r="H25" s="15">
        <v>10000</v>
      </c>
      <c r="I25" s="17">
        <v>825.57000000000005</v>
      </c>
      <c r="J25" s="17">
        <v>0.82557000000000003</v>
      </c>
      <c r="K25" s="15">
        <v>6368.3599999999997</v>
      </c>
      <c r="L25" s="15">
        <v>10000</v>
      </c>
      <c r="M25" s="15">
        <f>K25-L25</f>
        <v>-3631.6400000000003</v>
      </c>
      <c r="N25" s="18">
        <f>IF(L25&lt;&gt;0,IF(M25&lt;&gt;0,(IF(M25&lt;0,IF(L25&lt;0,(M25/L25)*(-1),M25/ABS(L25)),M25/ABS(L25))),0),IF(M25=0,0,(IF(M25&gt;0,1,-1))))</f>
        <v>-0.36316400000000004</v>
      </c>
      <c r="O25" s="15">
        <v>4078.54</v>
      </c>
      <c r="P25" s="15">
        <f>H25-K25</f>
        <v>3631.6400000000003</v>
      </c>
      <c r="Q25" s="19">
        <v>10000</v>
      </c>
      <c r="R25" s="19">
        <v>3631.6399999999999</v>
      </c>
      <c r="S25" s="19">
        <v>0.36316399999999999</v>
      </c>
      <c r="T25" s="6"/>
    </row>
    <row r="26" spans="1:20" ht="17.25" customHeight="1">
      <c r="A26" s="24"/>
      <c r="B26" s="24"/>
      <c r="C26" s="2" t="s">
        <v>11</v>
      </c>
      <c r="D26" s="10">
        <v>174.43000000000001</v>
      </c>
      <c r="E26" s="10">
        <v>1000</v>
      </c>
      <c r="F26" s="10">
        <v>3439.3499999999999</v>
      </c>
      <c r="G26" s="11" t="str">
        <f>C26</f>
        <v>(440) Subtotal Misc.</v>
      </c>
      <c r="H26" s="10">
        <v>10000</v>
      </c>
      <c r="I26" s="12">
        <v>825.57000000000005</v>
      </c>
      <c r="J26" s="12">
        <v>0.82557000000000003</v>
      </c>
      <c r="K26" s="10">
        <v>6368.3599999999997</v>
      </c>
      <c r="L26" s="10">
        <v>10000</v>
      </c>
      <c r="M26" s="10">
        <f>K26-L26</f>
        <v>-3631.6400000000003</v>
      </c>
      <c r="N26" s="13">
        <f>IF(L26&lt;&gt;0,IF(M26&lt;&gt;0,(IF(M26&lt;0,IF(L26&lt;0,(M26/L26)*(-1),M26/ABS(L26)),M26/ABS(L26))),0),IF(M26=0,0,(IF(M26&gt;0,1,-1))))</f>
        <v>-0.36316400000000004</v>
      </c>
      <c r="O26" s="10">
        <v>4078.54</v>
      </c>
      <c r="P26" s="10">
        <f>H26-K26</f>
        <v>3631.6400000000003</v>
      </c>
      <c r="Q26" s="14">
        <v>10000</v>
      </c>
      <c r="R26" s="14">
        <v>3631.6399999999999</v>
      </c>
      <c r="S26" s="14">
        <v>0.36316399999999999</v>
      </c>
      <c r="T26" s="42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174.43000000000001</v>
      </c>
      <c r="E28" s="10">
        <v>1000</v>
      </c>
      <c r="F28" s="10">
        <v>3439.3499999999999</v>
      </c>
      <c r="G28" s="11" t="s">
        <v>71</v>
      </c>
      <c r="H28" s="10">
        <v>10000</v>
      </c>
      <c r="I28" s="12">
        <v>825.57000000000005</v>
      </c>
      <c r="J28" s="12">
        <v>0.82557000000000003</v>
      </c>
      <c r="K28" s="10">
        <v>6368.3599999999997</v>
      </c>
      <c r="L28" s="10">
        <v>10000</v>
      </c>
      <c r="M28" s="10">
        <f>K28-L28</f>
        <v>-3631.6400000000003</v>
      </c>
      <c r="N28" s="13">
        <f>IF(L28&lt;&gt;0,IF(M28&lt;&gt;0,(IF(M28&lt;0,IF(L28&lt;0,(M28/L28)*(-1),M28/ABS(L28)),M28/ABS(L28))),0),IF(M28=0,0,(IF(M28&gt;0,1,-1))))</f>
        <v>-0.36316400000000004</v>
      </c>
      <c r="O28" s="10">
        <v>4078.54</v>
      </c>
      <c r="P28" s="10">
        <f>H28-K28</f>
        <v>3631.6400000000003</v>
      </c>
      <c r="Q28" s="14">
        <v>10000</v>
      </c>
      <c r="R28" s="14">
        <v>3631.6399999999999</v>
      </c>
      <c r="S28" s="14">
        <v>0.36316399999999999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/>
      <c r="D31" s="15"/>
      <c r="E31" s="15"/>
      <c r="F31" s="15"/>
      <c r="G31" s="16"/>
      <c r="H31" s="15"/>
      <c r="I31" s="17"/>
      <c r="J31" s="17"/>
      <c r="K31" s="15"/>
      <c r="L31" s="15"/>
      <c r="M31" s="15"/>
      <c r="N31" s="8"/>
      <c r="O31" s="15"/>
      <c r="P31" s="15"/>
      <c r="T31" s="6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 t="s">
        <v>32</v>
      </c>
      <c r="D34" s="15">
        <v>0</v>
      </c>
      <c r="E34" s="15">
        <v>0</v>
      </c>
      <c r="F34" s="15">
        <v>0</v>
      </c>
      <c r="G34" s="16" t="str">
        <f>C34</f>
        <v>(5400) EDITORIAL/PROOFREADING/OUTSIDE</v>
      </c>
      <c r="H34" s="15">
        <v>1500</v>
      </c>
      <c r="I34" s="17">
        <v>0</v>
      </c>
      <c r="J34" s="17">
        <v>0</v>
      </c>
      <c r="K34" s="15">
        <v>1500</v>
      </c>
      <c r="L34" s="15">
        <v>1500</v>
      </c>
      <c r="M34" s="15">
        <f>L34-K34</f>
        <v>0</v>
      </c>
      <c r="N34" s="18">
        <f>IF(L34&lt;&gt;0,IF(M34&lt;&gt;0,(IF(M34&lt;0,IF(L34&lt;0,(M34/L34)*(-1),M34/ABS(L34)),M34/ABS(L34))),0),IF(M34=0,0,(IF(M34&gt;0,1,-1))))</f>
        <v>0</v>
      </c>
      <c r="O34" s="15">
        <v>1500</v>
      </c>
      <c r="P34" s="15">
        <f>H34-K34</f>
        <v>0</v>
      </c>
      <c r="Q34" s="19">
        <v>1500</v>
      </c>
      <c r="R34" s="19">
        <v>0</v>
      </c>
      <c r="S34" s="19">
        <v>0</v>
      </c>
      <c r="T34" s="6"/>
    </row>
    <row r="35" spans="1:20" ht="17.25" customHeight="1">
      <c r="A35" s="24"/>
      <c r="B35" s="24"/>
      <c r="C35" s="2" t="s">
        <v>36</v>
      </c>
      <c r="D35" s="10">
        <v>0</v>
      </c>
      <c r="E35" s="10">
        <v>0</v>
      </c>
      <c r="F35" s="10">
        <v>0</v>
      </c>
      <c r="G35" s="11" t="str">
        <f>C35</f>
        <v>(540) Publication Related Expenses</v>
      </c>
      <c r="H35" s="10">
        <v>1500</v>
      </c>
      <c r="I35" s="12">
        <v>0</v>
      </c>
      <c r="J35" s="12">
        <v>0</v>
      </c>
      <c r="K35" s="10">
        <v>1500</v>
      </c>
      <c r="L35" s="10">
        <v>1500</v>
      </c>
      <c r="M35" s="10">
        <f>L35-K35</f>
        <v>0</v>
      </c>
      <c r="N35" s="13">
        <f>IF(L35&lt;&gt;0,IF(M35&lt;&gt;0,(IF(M35&lt;0,IF(L35&lt;0,(M35/L35)*(-1),M35/ABS(L35)),M35/ABS(L35))),0),IF(M35=0,0,(IF(M35&gt;0,1,-1))))</f>
        <v>0</v>
      </c>
      <c r="O35" s="10">
        <v>1500</v>
      </c>
      <c r="P35" s="10">
        <f>H35-K35</f>
        <v>0</v>
      </c>
      <c r="Q35" s="14">
        <v>1500</v>
      </c>
      <c r="R35" s="14">
        <v>0</v>
      </c>
      <c r="S35" s="14">
        <v>0</v>
      </c>
      <c r="T35" s="42"/>
    </row>
    <row r="36" spans="1:20" ht="16.5" customHeight="1">
      <c r="A36" s="4"/>
      <c r="B36" s="4"/>
      <c r="C36" s="3"/>
      <c r="D36" s="15"/>
      <c r="E36" s="15"/>
      <c r="F36" s="15"/>
      <c r="G36" s="16"/>
      <c r="H36" s="15"/>
      <c r="I36" s="17"/>
      <c r="J36" s="17"/>
      <c r="K36" s="15"/>
      <c r="L36" s="15"/>
      <c r="M36" s="15"/>
      <c r="N36" s="8"/>
      <c r="O36" s="15"/>
      <c r="P36" s="15"/>
      <c r="T36" s="6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7.25" customHeight="1">
      <c r="A38" s="24"/>
      <c r="B38" s="24"/>
      <c r="C38" s="2" t="s">
        <v>44</v>
      </c>
      <c r="D38" s="10">
        <v>0</v>
      </c>
      <c r="E38" s="10">
        <v>0</v>
      </c>
      <c r="F38" s="10">
        <v>0</v>
      </c>
      <c r="G38" s="11" t="s">
        <v>72</v>
      </c>
      <c r="H38" s="10">
        <v>1500</v>
      </c>
      <c r="I38" s="12">
        <v>0</v>
      </c>
      <c r="J38" s="12">
        <v>0</v>
      </c>
      <c r="K38" s="10">
        <v>1500</v>
      </c>
      <c r="L38" s="10">
        <v>1500</v>
      </c>
      <c r="M38" s="10">
        <f>L38-K38</f>
        <v>0</v>
      </c>
      <c r="N38" s="13">
        <f>IF(L38&lt;&gt;0,IF(M38&lt;&gt;0,(IF(M38&lt;0,IF(L38&lt;0,(M38/L38)*(-1),M38/ABS(L38)),M38/ABS(L38))),0),IF(M38=0,0,(IF(M38&gt;0,1,-1))))</f>
        <v>0</v>
      </c>
      <c r="O38" s="10">
        <v>1500</v>
      </c>
      <c r="P38" s="10">
        <f>H38-K38</f>
        <v>0</v>
      </c>
      <c r="Q38" s="14">
        <v>1500</v>
      </c>
      <c r="R38" s="14">
        <v>0</v>
      </c>
      <c r="S38" s="14">
        <v>0</v>
      </c>
      <c r="T38" s="42"/>
    </row>
    <row r="39" spans="1:20" ht="16.5" customHeight="1">
      <c r="A39" s="4"/>
      <c r="B39" s="4"/>
      <c r="C39" s="3"/>
      <c r="D39" s="15"/>
      <c r="E39" s="15"/>
      <c r="F39" s="15"/>
      <c r="G39" s="16"/>
      <c r="H39" s="15"/>
      <c r="I39" s="17"/>
      <c r="J39" s="17"/>
      <c r="K39" s="15"/>
      <c r="L39" s="15"/>
      <c r="M39" s="15"/>
      <c r="N39" s="8"/>
      <c r="O39" s="15"/>
      <c r="P39" s="15"/>
      <c r="T39" s="6"/>
    </row>
    <row r="40" spans="1:20" ht="16.5" customHeight="1">
      <c r="A40" s="4"/>
      <c r="B40" s="4"/>
      <c r="C40" s="3"/>
      <c r="D40" s="15"/>
      <c r="E40" s="15"/>
      <c r="F40" s="15"/>
      <c r="G40" s="16"/>
      <c r="H40" s="15"/>
      <c r="I40" s="17"/>
      <c r="J40" s="17"/>
      <c r="K40" s="15"/>
      <c r="L40" s="15"/>
      <c r="M40" s="15"/>
      <c r="N40" s="8"/>
      <c r="O40" s="15"/>
      <c r="P40" s="15"/>
      <c r="T40" s="6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7.25" customHeight="1">
      <c r="A42" s="24"/>
      <c r="B42" s="24"/>
      <c r="C42" s="2" t="s">
        <v>54</v>
      </c>
      <c r="D42" s="10">
        <v>0</v>
      </c>
      <c r="E42" s="10">
        <v>0</v>
      </c>
      <c r="F42" s="10">
        <v>0</v>
      </c>
      <c r="G42" s="11" t="s">
        <v>73</v>
      </c>
      <c r="H42" s="10">
        <v>1500</v>
      </c>
      <c r="I42" s="12">
        <v>0</v>
      </c>
      <c r="J42" s="12">
        <v>0</v>
      </c>
      <c r="K42" s="10">
        <v>1500</v>
      </c>
      <c r="L42" s="10">
        <v>1500</v>
      </c>
      <c r="M42" s="10">
        <f>L42-K42</f>
        <v>0</v>
      </c>
      <c r="N42" s="13">
        <f>IF(L42&lt;&gt;0,IF(M42&lt;&gt;0,(IF(M42&lt;0,IF(L42&lt;0,(M42/L42)*(-1),M42/ABS(L42)),M42/ABS(L42))),0),IF(M42=0,0,(IF(M42&gt;0,1,-1))))</f>
        <v>0</v>
      </c>
      <c r="O42" s="10">
        <v>1500</v>
      </c>
      <c r="P42" s="10">
        <f>H42-K42</f>
        <v>0</v>
      </c>
      <c r="Q42" s="14">
        <v>1500</v>
      </c>
      <c r="R42" s="14">
        <v>0</v>
      </c>
      <c r="S42" s="14">
        <v>0</v>
      </c>
      <c r="T42" s="42"/>
    </row>
    <row r="43" spans="1:20" ht="16.5" customHeight="1">
      <c r="A43" s="4"/>
      <c r="B43" s="4"/>
      <c r="C43" s="3"/>
      <c r="D43" s="15"/>
      <c r="E43" s="15"/>
      <c r="F43" s="15"/>
      <c r="G43" s="16"/>
      <c r="H43" s="15"/>
      <c r="I43" s="17"/>
      <c r="J43" s="17"/>
      <c r="K43" s="15"/>
      <c r="L43" s="15"/>
      <c r="M43" s="15"/>
      <c r="N43" s="8"/>
      <c r="O43" s="15"/>
      <c r="P43" s="15"/>
      <c r="T43" s="6"/>
    </row>
    <row r="44" spans="1:20" ht="17.25" customHeight="1">
      <c r="A44" s="24"/>
      <c r="B44" s="24"/>
      <c r="C44" s="2" t="s">
        <v>55</v>
      </c>
      <c r="D44" s="10">
        <v>174.43000000000001</v>
      </c>
      <c r="E44" s="10">
        <v>1000</v>
      </c>
      <c r="F44" s="10">
        <v>3439.3499999999999</v>
      </c>
      <c r="G44" s="11" t="s">
        <v>74</v>
      </c>
      <c r="H44" s="10">
        <v>8500</v>
      </c>
      <c r="I44" s="12">
        <v>825.57000000000005</v>
      </c>
      <c r="J44" s="12">
        <v>0.82557000000000003</v>
      </c>
      <c r="K44" s="10">
        <v>4868.3599999999997</v>
      </c>
      <c r="L44" s="10">
        <v>8500</v>
      </c>
      <c r="M44" s="10">
        <f>K44-L44</f>
        <v>-3631.6400000000003</v>
      </c>
      <c r="N44" s="13">
        <f>IF(L44&lt;&gt;0,IF(M44&lt;&gt;0,(IF(M44&lt;0,IF(L44&lt;0,(M44/L44)*(-1),M44/ABS(L44)),M44/ABS(L44))),0),IF(M44=0,0,(IF(M44&gt;0,1,-1))))</f>
        <v>-0.42725176470588239</v>
      </c>
      <c r="O44" s="10">
        <v>2578.54</v>
      </c>
      <c r="P44" s="10">
        <f>H44-K44</f>
        <v>3631.6400000000003</v>
      </c>
      <c r="Q44" s="14">
        <v>8500</v>
      </c>
      <c r="R44" s="14">
        <v>3631.6399999999999</v>
      </c>
      <c r="S44" s="14">
        <v>0.427251764705882</v>
      </c>
      <c r="T44" s="42"/>
    </row>
    <row r="45" spans="1:20" ht="16.5" customHeight="1">
      <c r="A45" s="4"/>
      <c r="B45" s="4"/>
      <c r="C45" s="3"/>
      <c r="D45" s="15"/>
      <c r="E45" s="15"/>
      <c r="F45" s="15"/>
      <c r="G45" s="16"/>
      <c r="H45" s="15"/>
      <c r="I45" s="17"/>
      <c r="J45" s="17"/>
      <c r="K45" s="15"/>
      <c r="L45" s="15"/>
      <c r="M45" s="15"/>
      <c r="N45" s="8"/>
      <c r="O45" s="15"/>
      <c r="P45" s="15"/>
      <c r="T45" s="6"/>
    </row>
    <row r="46" spans="1:20" ht="16.5" customHeight="1">
      <c r="A46" s="4"/>
      <c r="B46" s="4"/>
      <c r="C46" s="3" t="s">
        <v>56</v>
      </c>
      <c r="D46" s="15">
        <v>0</v>
      </c>
      <c r="E46" s="15">
        <v>0</v>
      </c>
      <c r="F46" s="15">
        <v>0</v>
      </c>
      <c r="G46" s="16" t="str">
        <f>C46</f>
        <v>(5911) IUT/OVERHEAD</v>
      </c>
      <c r="H46" s="15">
        <v>1320</v>
      </c>
      <c r="I46" s="17">
        <v>0</v>
      </c>
      <c r="J46" s="17">
        <v>0</v>
      </c>
      <c r="K46" s="15">
        <v>0</v>
      </c>
      <c r="L46" s="15">
        <v>1320</v>
      </c>
      <c r="M46" s="15">
        <f>L46-K46</f>
        <v>1320</v>
      </c>
      <c r="N46" s="18">
        <f>IF(L46&lt;&gt;0,IF(M46&lt;&gt;0,(IF(M46&lt;0,IF(L46&lt;0,(M46/L46)*(-1),M46/ABS(L46)),M46/ABS(L46))),0),IF(M46=0,0,(IF(M46&gt;0,1,-1))))</f>
        <v>1</v>
      </c>
      <c r="O46" s="15">
        <v>0</v>
      </c>
      <c r="P46" s="15">
        <f>H46-K46</f>
        <v>1320</v>
      </c>
      <c r="Q46" s="19">
        <v>1320</v>
      </c>
      <c r="R46" s="19">
        <v>1320</v>
      </c>
      <c r="S46" s="19">
        <v>1</v>
      </c>
      <c r="T46" s="6"/>
    </row>
    <row r="47" spans="1:20" ht="17.25" customHeight="1">
      <c r="A47" s="24"/>
      <c r="B47" s="24"/>
      <c r="C47" s="2" t="s">
        <v>58</v>
      </c>
      <c r="D47" s="10">
        <v>0</v>
      </c>
      <c r="E47" s="10">
        <v>0</v>
      </c>
      <c r="F47" s="10">
        <v>0</v>
      </c>
      <c r="G47" s="11" t="str">
        <f>C47</f>
        <v>(OH&amp;TX) TOTAL OVERHEAD /TAXES</v>
      </c>
      <c r="H47" s="10">
        <v>1320</v>
      </c>
      <c r="I47" s="12">
        <v>0</v>
      </c>
      <c r="J47" s="12">
        <v>0</v>
      </c>
      <c r="K47" s="10">
        <v>0</v>
      </c>
      <c r="L47" s="10">
        <v>1320</v>
      </c>
      <c r="M47" s="10">
        <f>L47-K47</f>
        <v>1320</v>
      </c>
      <c r="N47" s="13">
        <f>IF(L47&lt;&gt;0,IF(M47&lt;&gt;0,(IF(M47&lt;0,IF(L47&lt;0,(M47/L47)*(-1),M47/ABS(L47)),M47/ABS(L47))),0),IF(M47=0,0,(IF(M47&gt;0,1,-1))))</f>
        <v>1</v>
      </c>
      <c r="O47" s="10">
        <v>0</v>
      </c>
      <c r="P47" s="10">
        <f>H47-K47</f>
        <v>1320</v>
      </c>
      <c r="Q47" s="14">
        <v>1320</v>
      </c>
      <c r="R47" s="14">
        <v>1320</v>
      </c>
      <c r="S47" s="14">
        <v>1</v>
      </c>
      <c r="T47" s="42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7.25" customHeight="1">
      <c r="A49" s="24"/>
      <c r="B49" s="24"/>
      <c r="C49" s="2" t="s">
        <v>59</v>
      </c>
      <c r="D49" s="10">
        <v>0</v>
      </c>
      <c r="E49" s="10">
        <v>0</v>
      </c>
      <c r="F49" s="10">
        <v>0</v>
      </c>
      <c r="G49" s="11" t="s">
        <v>75</v>
      </c>
      <c r="H49" s="10">
        <v>2820</v>
      </c>
      <c r="I49" s="12">
        <v>0</v>
      </c>
      <c r="J49" s="12">
        <v>0</v>
      </c>
      <c r="K49" s="10">
        <v>1500</v>
      </c>
      <c r="L49" s="10">
        <v>2820</v>
      </c>
      <c r="M49" s="10">
        <f>L49-K49</f>
        <v>1320</v>
      </c>
      <c r="N49" s="13">
        <f>IF(L49&lt;&gt;0,IF(M49&lt;&gt;0,(IF(M49&lt;0,IF(L49&lt;0,(M49/L49)*(-1),M49/ABS(L49)),M49/ABS(L49))),0),IF(M49=0,0,(IF(M49&gt;0,1,-1))))</f>
        <v>0.46808510638297873</v>
      </c>
      <c r="O49" s="10">
        <v>1500</v>
      </c>
      <c r="P49" s="10">
        <f>H49-K49</f>
        <v>1320</v>
      </c>
      <c r="Q49" s="20">
        <v>2820</v>
      </c>
      <c r="R49" s="20">
        <v>1320</v>
      </c>
      <c r="S49" s="20">
        <v>0.46808510638297901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7.25" customHeight="1">
      <c r="A51" s="24"/>
      <c r="B51" s="24"/>
      <c r="C51" s="4" t="s">
        <v>60</v>
      </c>
      <c r="D51" s="10">
        <v>174.43000000000001</v>
      </c>
      <c r="E51" s="10">
        <v>1000</v>
      </c>
      <c r="F51" s="10">
        <v>3439.3499999999999</v>
      </c>
      <c r="G51" s="11" t="s">
        <v>76</v>
      </c>
      <c r="H51" s="10">
        <v>7180</v>
      </c>
      <c r="I51" s="12">
        <v>825.57000000000005</v>
      </c>
      <c r="J51" s="12">
        <v>0.82557000000000003</v>
      </c>
      <c r="K51" s="10">
        <v>4868.3599999999997</v>
      </c>
      <c r="L51" s="10">
        <v>7180</v>
      </c>
      <c r="M51" s="10">
        <f>K51-L51</f>
        <v>-2311.6400000000003</v>
      </c>
      <c r="N51" s="13">
        <f>IF(L51&lt;&gt;0,IF(M51&lt;&gt;0,(IF(M51&lt;0,IF(L51&lt;0,(M51/L51)*(-1),M51/ABS(L51)),M51/ABS(L51))),0),IF(M51=0,0,(IF(M51&gt;0,1,-1))))</f>
        <v>-0.32195543175487468</v>
      </c>
      <c r="O51" s="10">
        <v>2578.54</v>
      </c>
      <c r="P51" s="10">
        <f>H51-K51</f>
        <v>2311.6400000000003</v>
      </c>
      <c r="Q51" s="21">
        <v>7180</v>
      </c>
      <c r="R51" s="21">
        <v>2311.6399999999999</v>
      </c>
      <c r="S51" s="21">
        <v>0.32195543175487501</v>
      </c>
      <c r="T51" s="42"/>
    </row>
    <row r="52" spans="1:20" ht="16.5" customHeight="1">
      <c r="A52" s="4"/>
      <c r="B52" s="4"/>
      <c r="C52" s="3"/>
      <c r="D52" s="15"/>
      <c r="E52" s="15"/>
      <c r="F52" s="15"/>
      <c r="G52" s="16"/>
      <c r="H52" s="15"/>
      <c r="I52" s="17"/>
      <c r="J52" s="17"/>
      <c r="K52" s="15"/>
      <c r="L52" s="15"/>
      <c r="M52" s="15"/>
      <c r="N52" s="8"/>
      <c r="O52" s="15"/>
      <c r="P52" s="15"/>
      <c r="T52" s="6"/>
    </row>
    <row r="53" spans="1:20" ht="13.5" customHeight="1">
      <c r="A53" s="6"/>
      <c r="B53" s="6"/>
      <c r="C53" s="4"/>
      <c r="D53" s="15"/>
      <c r="E53" s="15"/>
      <c r="F53" s="15"/>
      <c r="G53" s="16" t="s">
        <v>77</v>
      </c>
      <c r="H53" s="15"/>
      <c r="I53" s="17"/>
      <c r="J53" s="17"/>
      <c r="K53" s="15"/>
      <c r="L53" s="15"/>
      <c r="M53" s="15"/>
      <c r="N53" s="8"/>
      <c r="O53" s="15"/>
      <c r="P53" s="15"/>
      <c r="Q53" s="22"/>
      <c r="R53" s="22"/>
      <c r="S53" s="22"/>
      <c r="T53" s="6"/>
    </row>
    <row r="54" spans="1:20" ht="13.5" customHeight="1">
      <c r="C54" s="2" t="s">
        <v>61</v>
      </c>
      <c r="D54" s="10">
        <v>174.43000000000001</v>
      </c>
      <c r="E54" s="10">
        <v>1000</v>
      </c>
      <c r="F54" s="10">
        <v>3439.3499999999999</v>
      </c>
      <c r="G54" s="11" t="s">
        <v>78</v>
      </c>
      <c r="H54" s="10">
        <v>7180</v>
      </c>
      <c r="I54" s="12">
        <v>825.57000000000005</v>
      </c>
      <c r="J54" s="12">
        <v>0.82557000000000003</v>
      </c>
      <c r="K54" s="10">
        <v>4868.3599999999997</v>
      </c>
      <c r="L54" s="10">
        <v>7180</v>
      </c>
      <c r="M54" s="10">
        <f>K54-L54</f>
        <v>-2311.6400000000003</v>
      </c>
      <c r="N54" s="13">
        <f>IF(L54&lt;&gt;0,IF(M54&lt;&gt;0,(IF(M54&lt;0,IF(L54&lt;0,(M54/L54)*(-1),M54/ABS(L54)),M54/ABS(L54))),0),IF(M54=0,0,(IF(M54&gt;0,1,-1))))</f>
        <v>-0.32195543175487468</v>
      </c>
      <c r="O54" s="10">
        <v>2578.54</v>
      </c>
      <c r="P54" s="10">
        <f>H54-K54</f>
        <v>2311.6400000000003</v>
      </c>
      <c r="Q54" s="20">
        <v>7180</v>
      </c>
      <c r="R54" s="20">
        <v>2311.6399999999999</v>
      </c>
      <c r="S54" s="20">
        <v>0.32195543175487501</v>
      </c>
    </row>
    <row r="55" spans="1:20" ht="13.5" customHeight="1">
      <c r="C55" s="2" t="s">
        <v>62</v>
      </c>
      <c r="D55" s="10">
        <v>174.43000000000001</v>
      </c>
      <c r="E55" s="10">
        <v>1000</v>
      </c>
      <c r="F55" s="10">
        <v>3439.3499999999999</v>
      </c>
      <c r="G55" s="11" t="s">
        <v>79</v>
      </c>
      <c r="H55" s="10">
        <v>7180</v>
      </c>
      <c r="I55" s="12">
        <v>825.57000000000005</v>
      </c>
      <c r="J55" s="12">
        <v>0.82557000000000003</v>
      </c>
      <c r="K55" s="10">
        <v>4868.3599999999997</v>
      </c>
      <c r="L55" s="10">
        <v>7180</v>
      </c>
      <c r="M55" s="10">
        <f>K55-L55</f>
        <v>-2311.6400000000003</v>
      </c>
      <c r="N55" s="13">
        <f>IF(L55&lt;&gt;0,IF(M55&lt;&gt;0,(IF(M55&lt;0,IF(L55&lt;0,(M55/L55)*(-1),M55/ABS(L55)),M55/ABS(L55))),0),IF(M55=0,0,(IF(M55&gt;0,1,-1))))</f>
        <v>-0.32195543175487468</v>
      </c>
      <c r="O55" s="10">
        <v>2578.54</v>
      </c>
      <c r="P55" s="10">
        <f>H55-K55</f>
        <v>2311.6400000000003</v>
      </c>
      <c r="Q55" s="20">
        <v>7180</v>
      </c>
      <c r="R55" s="20">
        <v>2311.6399999999999</v>
      </c>
      <c r="S55" s="20">
        <v>0.32195543175487501</v>
      </c>
    </row>
    <row r="56" spans="1:20" ht="16.5" customHeight="1">
      <c r="A56" s="4"/>
      <c r="B56" s="4"/>
      <c r="C56" s="4"/>
      <c r="D56" s="6"/>
      <c r="E56" s="6"/>
      <c r="F56" s="6"/>
      <c r="G56" s="6"/>
      <c r="I56" s="4"/>
      <c r="J56" s="4"/>
      <c r="N56" s="8"/>
      <c r="O56" s="6"/>
      <c r="P56" s="6"/>
      <c r="T56" s="6"/>
    </row>
    <row r="57" spans="1:20" ht="16.5" customHeight="1">
      <c r="A57" s="4"/>
      <c r="B57" s="4"/>
      <c r="C57" s="4"/>
      <c r="D57" s="6"/>
      <c r="E57" s="6"/>
      <c r="F57" s="6"/>
      <c r="G57" s="6"/>
      <c r="I57" s="4"/>
      <c r="J57" s="4"/>
      <c r="N57" s="8"/>
      <c r="O57" s="6"/>
      <c r="P57" s="6"/>
      <c r="T57" s="6"/>
    </row>
    <row r="58" spans="1:20" ht="13.5" customHeight="1"/>
    <row r="59" spans="1:20" ht="13.5" customHeight="1"/>
    <row r="60" spans="1:20" ht="13.5" customHeight="1"/>
    <row r="61" spans="1:20" ht="13.5" customHeight="1"/>
    <row r="62" spans="1:20" ht="13.5" customHeight="1"/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1:20" ht="13.5" customHeight="1"/>
    <row r="95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80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92</v>
      </c>
      <c r="T1" s="6"/>
    </row>
    <row r="2" spans="1:20" ht="18.75" customHeight="1">
      <c r="A2" s="4"/>
      <c r="B2" s="4"/>
      <c r="C2" s="4" t="s">
        <v>81</v>
      </c>
      <c r="E2" s="46"/>
      <c r="F2" s="46"/>
      <c r="H2" s="30"/>
      <c r="I2" s="33"/>
      <c r="J2" s="33"/>
      <c r="K2" s="30" t="s">
        <v>87</v>
      </c>
      <c r="L2" s="30"/>
      <c r="M2" s="30"/>
      <c r="N2" s="38"/>
      <c r="O2" s="41" t="s">
        <v>119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82</v>
      </c>
      <c r="D3" s="45" t="str">
        <f>D6</f>
        <v>Fund: OPERATING/DIVISIONS FUND (12): 12</v>
      </c>
      <c r="H3" s="45"/>
      <c r="I3" s="34"/>
      <c r="J3" s="34"/>
      <c r="K3" s="45" t="s">
        <v>91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ASSOC-WEB CE-1: 412-5314</v>
      </c>
      <c r="H4" s="31"/>
      <c r="I4" s="35"/>
      <c r="J4" s="35"/>
      <c r="K4" s="31" t="str">
        <f>"For the "&amp;MID(C3,6,2)&amp;" Months Ending "&amp;C2</f>
        <v>For the 12 Months Ending August 2018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83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131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86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August 2018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64</v>
      </c>
      <c r="E13" s="28" t="s">
        <v>65</v>
      </c>
      <c r="F13" s="28" t="s">
        <v>85</v>
      </c>
      <c r="G13" s="29"/>
      <c r="H13" s="28" t="s">
        <v>67</v>
      </c>
      <c r="I13" s="23"/>
      <c r="J13" s="23"/>
      <c r="K13" s="28" t="s">
        <v>64</v>
      </c>
      <c r="L13" s="28" t="s">
        <v>65</v>
      </c>
      <c r="M13" s="28" t="s">
        <v>68</v>
      </c>
      <c r="N13" s="18" t="s">
        <v>69</v>
      </c>
      <c r="O13" s="28" t="s">
        <v>85</v>
      </c>
      <c r="P13" s="28" t="s">
        <v>89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64</v>
      </c>
      <c r="G14" s="29"/>
      <c r="H14" s="28"/>
      <c r="I14" s="23"/>
      <c r="J14" s="23"/>
      <c r="K14" s="28"/>
      <c r="L14" s="28"/>
      <c r="M14" s="28"/>
      <c r="N14" s="18"/>
      <c r="O14" s="28" t="s">
        <v>64</v>
      </c>
      <c r="P14" s="28" t="s">
        <v>90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63</v>
      </c>
      <c r="E15" s="5" t="s">
        <v>63</v>
      </c>
      <c r="F15" s="5" t="s">
        <v>63</v>
      </c>
      <c r="G15" s="6"/>
      <c r="H15" s="5" t="s">
        <v>63</v>
      </c>
      <c r="I15" s="7" t="s">
        <v>63</v>
      </c>
      <c r="J15" s="7" t="s">
        <v>63</v>
      </c>
      <c r="K15" s="5" t="s">
        <v>70</v>
      </c>
      <c r="L15" s="5" t="s">
        <v>70</v>
      </c>
      <c r="N15" s="8"/>
      <c r="O15" s="5" t="s">
        <v>70</v>
      </c>
      <c r="P15" s="6"/>
      <c r="Q15" s="9" t="s">
        <v>70</v>
      </c>
      <c r="R15" s="9" t="s">
        <v>70</v>
      </c>
      <c r="S15" s="9" t="s">
        <v>70</v>
      </c>
      <c r="T15" s="6"/>
    </row>
    <row r="16" spans="1:20" ht="13.5" hidden="1">
      <c r="A16" s="4"/>
      <c r="B16" s="4"/>
      <c r="C16" s="4"/>
      <c r="D16" s="5" t="s">
        <v>64</v>
      </c>
      <c r="E16" s="5" t="s">
        <v>65</v>
      </c>
      <c r="F16" s="5" t="s">
        <v>66</v>
      </c>
      <c r="G16" s="6"/>
      <c r="H16" s="5" t="s">
        <v>67</v>
      </c>
      <c r="I16" s="7" t="s">
        <v>68</v>
      </c>
      <c r="J16" s="7" t="s">
        <v>69</v>
      </c>
      <c r="K16" s="5" t="s">
        <v>64</v>
      </c>
      <c r="L16" s="5" t="s">
        <v>65</v>
      </c>
      <c r="N16" s="8"/>
      <c r="O16" s="5" t="s">
        <v>66</v>
      </c>
      <c r="P16" s="6"/>
      <c r="Q16" s="9" t="s">
        <v>67</v>
      </c>
      <c r="R16" s="9" t="s">
        <v>68</v>
      </c>
      <c r="S16" s="9" t="s">
        <v>69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 t="s">
        <v>7</v>
      </c>
      <c r="D23" s="15">
        <v>135</v>
      </c>
      <c r="E23" s="15">
        <v>1650</v>
      </c>
      <c r="F23" s="15">
        <v>0</v>
      </c>
      <c r="G23" s="16" t="str">
        <f>C23</f>
        <v>(4200) REGISTRATION FEES</v>
      </c>
      <c r="H23" s="15">
        <v>19800</v>
      </c>
      <c r="I23" s="17">
        <v>1515</v>
      </c>
      <c r="J23" s="17">
        <v>0.91818181818181799</v>
      </c>
      <c r="K23" s="15">
        <v>4930</v>
      </c>
      <c r="L23" s="15">
        <v>19800</v>
      </c>
      <c r="M23" s="15">
        <f>K23-L23</f>
        <v>-14870</v>
      </c>
      <c r="N23" s="18">
        <f>IF(L23&lt;&gt;0,IF(M23&lt;&gt;0,(IF(M23&lt;0,IF(L23&lt;0,(M23/L23)*(-1),M23/ABS(L23)),M23/ABS(L23))),0),IF(M23=0,0,(IF(M23&gt;0,1,-1))))</f>
        <v>-0.75101010101010102</v>
      </c>
      <c r="O23" s="15">
        <v>24538</v>
      </c>
      <c r="P23" s="15">
        <f>H23-K23</f>
        <v>14870</v>
      </c>
      <c r="Q23" s="19">
        <v>19800</v>
      </c>
      <c r="R23" s="19">
        <v>14870</v>
      </c>
      <c r="S23" s="19">
        <v>0.75101010101010102</v>
      </c>
      <c r="T23" s="6"/>
    </row>
    <row r="24" spans="1:20" ht="17.25" customHeight="1">
      <c r="A24" s="24"/>
      <c r="B24" s="24"/>
      <c r="C24" s="2" t="s">
        <v>8</v>
      </c>
      <c r="D24" s="10">
        <v>135</v>
      </c>
      <c r="E24" s="10">
        <v>1650</v>
      </c>
      <c r="F24" s="10">
        <v>0</v>
      </c>
      <c r="G24" s="11" t="str">
        <f>C24</f>
        <v>(420) Subtotal Meetings and Conferences</v>
      </c>
      <c r="H24" s="10">
        <v>19800</v>
      </c>
      <c r="I24" s="12">
        <v>1515</v>
      </c>
      <c r="J24" s="12">
        <v>0.91818181818181799</v>
      </c>
      <c r="K24" s="10">
        <v>4930</v>
      </c>
      <c r="L24" s="10">
        <v>19800</v>
      </c>
      <c r="M24" s="10">
        <f>K24-L24</f>
        <v>-14870</v>
      </c>
      <c r="N24" s="13">
        <f>IF(L24&lt;&gt;0,IF(M24&lt;&gt;0,(IF(M24&lt;0,IF(L24&lt;0,(M24/L24)*(-1),M24/ABS(L24)),M24/ABS(L24))),0),IF(M24=0,0,(IF(M24&gt;0,1,-1))))</f>
        <v>-0.75101010101010102</v>
      </c>
      <c r="O24" s="10">
        <v>24538</v>
      </c>
      <c r="P24" s="10">
        <f>H24-K24</f>
        <v>14870</v>
      </c>
      <c r="Q24" s="14">
        <v>19800</v>
      </c>
      <c r="R24" s="14">
        <v>14870</v>
      </c>
      <c r="S24" s="14">
        <v>0.75101010101010102</v>
      </c>
      <c r="T24" s="42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135</v>
      </c>
      <c r="E28" s="10">
        <v>1650</v>
      </c>
      <c r="F28" s="10">
        <v>0</v>
      </c>
      <c r="G28" s="11" t="s">
        <v>71</v>
      </c>
      <c r="H28" s="10">
        <v>19800</v>
      </c>
      <c r="I28" s="12">
        <v>1515</v>
      </c>
      <c r="J28" s="12">
        <v>0.91818181818181799</v>
      </c>
      <c r="K28" s="10">
        <v>4930</v>
      </c>
      <c r="L28" s="10">
        <v>19800</v>
      </c>
      <c r="M28" s="10">
        <f>K28-L28</f>
        <v>-14870</v>
      </c>
      <c r="N28" s="13">
        <f>IF(L28&lt;&gt;0,IF(M28&lt;&gt;0,(IF(M28&lt;0,IF(L28&lt;0,(M28/L28)*(-1),M28/ABS(L28)),M28/ABS(L28))),0),IF(M28=0,0,(IF(M28&gt;0,1,-1))))</f>
        <v>-0.75101010101010102</v>
      </c>
      <c r="O28" s="10">
        <v>24538</v>
      </c>
      <c r="P28" s="10">
        <f>H28-K28</f>
        <v>14870</v>
      </c>
      <c r="Q28" s="14">
        <v>19800</v>
      </c>
      <c r="R28" s="14">
        <v>14870</v>
      </c>
      <c r="S28" s="14">
        <v>0.75101010101010102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 t="s">
        <v>17</v>
      </c>
      <c r="D31" s="15">
        <v>3.8500000000000001</v>
      </c>
      <c r="E31" s="15">
        <v>47</v>
      </c>
      <c r="F31" s="15">
        <v>0</v>
      </c>
      <c r="G31" s="16" t="str">
        <f>C31</f>
        <v>(5122) BANK S/C</v>
      </c>
      <c r="H31" s="15">
        <v>564</v>
      </c>
      <c r="I31" s="17">
        <v>43.149999999999999</v>
      </c>
      <c r="J31" s="17">
        <v>0.91808510638297902</v>
      </c>
      <c r="K31" s="15">
        <v>127.56999999999999</v>
      </c>
      <c r="L31" s="15">
        <v>564</v>
      </c>
      <c r="M31" s="15">
        <f>L31-K31</f>
        <v>436.43000000000001</v>
      </c>
      <c r="N31" s="18">
        <f>IF(L31&lt;&gt;0,IF(M31&lt;&gt;0,(IF(M31&lt;0,IF(L31&lt;0,(M31/L31)*(-1),M31/ABS(L31)),M31/ABS(L31))),0),IF(M31=0,0,(IF(M31&gt;0,1,-1))))</f>
        <v>0.77381205673758868</v>
      </c>
      <c r="O31" s="15">
        <v>688.21000000000004</v>
      </c>
      <c r="P31" s="15">
        <f>H31-K31</f>
        <v>436.43000000000001</v>
      </c>
      <c r="Q31" s="19">
        <v>564</v>
      </c>
      <c r="R31" s="19">
        <v>436.43000000000001</v>
      </c>
      <c r="S31" s="19">
        <v>0.77381205673758902</v>
      </c>
      <c r="T31" s="6"/>
    </row>
    <row r="32" spans="1:20" ht="17.25" customHeight="1">
      <c r="A32" s="24"/>
      <c r="B32" s="24"/>
      <c r="C32" s="2" t="s">
        <v>19</v>
      </c>
      <c r="D32" s="10">
        <v>3.8500000000000001</v>
      </c>
      <c r="E32" s="10">
        <v>47</v>
      </c>
      <c r="F32" s="10">
        <v>0</v>
      </c>
      <c r="G32" s="11" t="str">
        <f>C32</f>
        <v>(510) Outside Services</v>
      </c>
      <c r="H32" s="10">
        <v>564</v>
      </c>
      <c r="I32" s="12">
        <v>43.149999999999999</v>
      </c>
      <c r="J32" s="12">
        <v>0.91808510638297902</v>
      </c>
      <c r="K32" s="10">
        <v>127.56999999999999</v>
      </c>
      <c r="L32" s="10">
        <v>564</v>
      </c>
      <c r="M32" s="10">
        <f>L32-K32</f>
        <v>436.43000000000001</v>
      </c>
      <c r="N32" s="13">
        <f>IF(L32&lt;&gt;0,IF(M32&lt;&gt;0,(IF(M32&lt;0,IF(L32&lt;0,(M32/L32)*(-1),M32/ABS(L32)),M32/ABS(L32))),0),IF(M32=0,0,(IF(M32&gt;0,1,-1))))</f>
        <v>0.77381205673758868</v>
      </c>
      <c r="O32" s="10">
        <v>688.21000000000004</v>
      </c>
      <c r="P32" s="10">
        <f>H32-K32</f>
        <v>436.43000000000001</v>
      </c>
      <c r="Q32" s="14">
        <v>564</v>
      </c>
      <c r="R32" s="14">
        <v>436.43000000000001</v>
      </c>
      <c r="S32" s="14">
        <v>0.77381205673758902</v>
      </c>
      <c r="T32" s="42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/>
      <c r="D34" s="15"/>
      <c r="E34" s="15"/>
      <c r="F34" s="15"/>
      <c r="G34" s="16"/>
      <c r="H34" s="15"/>
      <c r="I34" s="17"/>
      <c r="J34" s="17"/>
      <c r="K34" s="15"/>
      <c r="L34" s="15"/>
      <c r="M34" s="15"/>
      <c r="N34" s="8"/>
      <c r="O34" s="15"/>
      <c r="P34" s="15"/>
      <c r="T34" s="6"/>
    </row>
    <row r="35" spans="1:20" ht="16.5" customHeight="1">
      <c r="A35" s="4"/>
      <c r="B35" s="4"/>
      <c r="C35" s="3" t="s">
        <v>27</v>
      </c>
      <c r="D35" s="15">
        <v>500</v>
      </c>
      <c r="E35" s="15">
        <v>166.666666666667</v>
      </c>
      <c r="F35" s="15">
        <v>0</v>
      </c>
      <c r="G35" s="16" t="str">
        <f>C35</f>
        <v>(5305) SPEAKER/GUEST HONORARIUM</v>
      </c>
      <c r="H35" s="15">
        <v>2000</v>
      </c>
      <c r="I35" s="17">
        <v>-333.33333333333297</v>
      </c>
      <c r="J35" s="17">
        <v>-1.99999999999999</v>
      </c>
      <c r="K35" s="15">
        <v>2500</v>
      </c>
      <c r="L35" s="15">
        <v>2000</v>
      </c>
      <c r="M35" s="15">
        <f>L35-K35</f>
        <v>-500</v>
      </c>
      <c r="N35" s="18">
        <f>IF(L35&lt;&gt;0,IF(M35&lt;&gt;0,(IF(M35&lt;0,IF(L35&lt;0,(M35/L35)*(-1),M35/ABS(L35)),M35/ABS(L35))),0),IF(M35=0,0,(IF(M35&gt;0,1,-1))))</f>
        <v>-0.25</v>
      </c>
      <c r="O35" s="15">
        <v>2000</v>
      </c>
      <c r="P35" s="15">
        <f>H35-K35</f>
        <v>-500</v>
      </c>
      <c r="Q35" s="19">
        <v>2000</v>
      </c>
      <c r="R35" s="19">
        <v>-499.99999999999602</v>
      </c>
      <c r="S35" s="19">
        <v>-0.249999999999998</v>
      </c>
      <c r="T35" s="6"/>
    </row>
    <row r="36" spans="1:20" ht="17.25" customHeight="1">
      <c r="A36" s="24"/>
      <c r="B36" s="24"/>
      <c r="C36" s="2" t="s">
        <v>31</v>
      </c>
      <c r="D36" s="10">
        <v>500</v>
      </c>
      <c r="E36" s="10">
        <v>166.666666666667</v>
      </c>
      <c r="F36" s="10">
        <v>0</v>
      </c>
      <c r="G36" s="11" t="str">
        <f>C36</f>
        <v>(530) Meetings and Conferences</v>
      </c>
      <c r="H36" s="10">
        <v>2000</v>
      </c>
      <c r="I36" s="12">
        <v>-333.33333333333297</v>
      </c>
      <c r="J36" s="12">
        <v>-1.99999999999999</v>
      </c>
      <c r="K36" s="10">
        <v>2500</v>
      </c>
      <c r="L36" s="10">
        <v>2000</v>
      </c>
      <c r="M36" s="10">
        <f>L36-K36</f>
        <v>-500</v>
      </c>
      <c r="N36" s="13">
        <f>IF(L36&lt;&gt;0,IF(M36&lt;&gt;0,(IF(M36&lt;0,IF(L36&lt;0,(M36/L36)*(-1),M36/ABS(L36)),M36/ABS(L36))),0),IF(M36=0,0,(IF(M36&gt;0,1,-1))))</f>
        <v>-0.25</v>
      </c>
      <c r="O36" s="10">
        <v>2000</v>
      </c>
      <c r="P36" s="10">
        <f>H36-K36</f>
        <v>-500</v>
      </c>
      <c r="Q36" s="14">
        <v>2000</v>
      </c>
      <c r="R36" s="14">
        <v>-499.99999999999602</v>
      </c>
      <c r="S36" s="14">
        <v>-0.249999999999998</v>
      </c>
      <c r="T36" s="42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6.5" customHeight="1">
      <c r="A38" s="4"/>
      <c r="B38" s="4"/>
      <c r="C38" s="3"/>
      <c r="D38" s="15"/>
      <c r="E38" s="15"/>
      <c r="F38" s="15"/>
      <c r="G38" s="16"/>
      <c r="H38" s="15"/>
      <c r="I38" s="17"/>
      <c r="J38" s="17"/>
      <c r="K38" s="15"/>
      <c r="L38" s="15"/>
      <c r="M38" s="15"/>
      <c r="N38" s="8"/>
      <c r="O38" s="15"/>
      <c r="P38" s="15"/>
      <c r="T38" s="6"/>
    </row>
    <row r="39" spans="1:20" ht="16.5" customHeight="1">
      <c r="A39" s="4"/>
      <c r="B39" s="4"/>
      <c r="C39" s="3"/>
      <c r="D39" s="15"/>
      <c r="E39" s="15"/>
      <c r="F39" s="15"/>
      <c r="G39" s="16"/>
      <c r="H39" s="15"/>
      <c r="I39" s="17"/>
      <c r="J39" s="17"/>
      <c r="K39" s="15"/>
      <c r="L39" s="15"/>
      <c r="M39" s="15"/>
      <c r="N39" s="8"/>
      <c r="O39" s="15"/>
      <c r="P39" s="15"/>
      <c r="T39" s="6"/>
    </row>
    <row r="40" spans="1:20" ht="17.25" customHeight="1">
      <c r="A40" s="24"/>
      <c r="B40" s="24"/>
      <c r="C40" s="2" t="s">
        <v>44</v>
      </c>
      <c r="D40" s="10">
        <v>503.85000000000002</v>
      </c>
      <c r="E40" s="10">
        <v>213.666666666667</v>
      </c>
      <c r="F40" s="10">
        <v>0</v>
      </c>
      <c r="G40" s="11" t="s">
        <v>72</v>
      </c>
      <c r="H40" s="10">
        <v>2564</v>
      </c>
      <c r="I40" s="12">
        <v>-290.183333333333</v>
      </c>
      <c r="J40" s="12">
        <v>-1.35811232449298</v>
      </c>
      <c r="K40" s="10">
        <v>2627.5700000000002</v>
      </c>
      <c r="L40" s="10">
        <v>2564</v>
      </c>
      <c r="M40" s="10">
        <f>L40-K40</f>
        <v>-63.570000000000164</v>
      </c>
      <c r="N40" s="13">
        <f>IF(L40&lt;&gt;0,IF(M40&lt;&gt;0,(IF(M40&lt;0,IF(L40&lt;0,(M40/L40)*(-1),M40/ABS(L40)),M40/ABS(L40))),0),IF(M40=0,0,(IF(M40&gt;0,1,-1))))</f>
        <v>-0.024793291731669331</v>
      </c>
      <c r="O40" s="10">
        <v>2688.21</v>
      </c>
      <c r="P40" s="10">
        <f>H40-K40</f>
        <v>-63.570000000000164</v>
      </c>
      <c r="Q40" s="14">
        <v>2564</v>
      </c>
      <c r="R40" s="14">
        <v>-63.569999999995602</v>
      </c>
      <c r="S40" s="14">
        <v>-0.024793291731667499</v>
      </c>
      <c r="T40" s="42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6.5" customHeight="1">
      <c r="A42" s="4"/>
      <c r="B42" s="4"/>
      <c r="C42" s="3" t="s">
        <v>51</v>
      </c>
      <c r="D42" s="15">
        <v>0</v>
      </c>
      <c r="E42" s="15">
        <v>35</v>
      </c>
      <c r="F42" s="15">
        <v>626.75</v>
      </c>
      <c r="G42" s="16" t="str">
        <f>C42</f>
        <v>(5940) IUT/REGISTRATION PROCESSING</v>
      </c>
      <c r="H42" s="15">
        <v>420</v>
      </c>
      <c r="I42" s="17">
        <v>35</v>
      </c>
      <c r="J42" s="17">
        <v>1</v>
      </c>
      <c r="K42" s="15">
        <v>54.5</v>
      </c>
      <c r="L42" s="15">
        <v>420</v>
      </c>
      <c r="M42" s="15">
        <f>L42-K42</f>
        <v>365.5</v>
      </c>
      <c r="N42" s="18">
        <f>IF(L42&lt;&gt;0,IF(M42&lt;&gt;0,(IF(M42&lt;0,IF(L42&lt;0,(M42/L42)*(-1),M42/ABS(L42)),M42/ABS(L42))),0),IF(M42=0,0,(IF(M42&gt;0,1,-1))))</f>
        <v>0.87023809523809526</v>
      </c>
      <c r="O42" s="15">
        <v>692.14999999999998</v>
      </c>
      <c r="P42" s="15">
        <f>H42-K42</f>
        <v>365.5</v>
      </c>
      <c r="Q42" s="19">
        <v>420</v>
      </c>
      <c r="R42" s="19">
        <v>365.5</v>
      </c>
      <c r="S42" s="19">
        <v>0.87023809523809503</v>
      </c>
      <c r="T42" s="6"/>
    </row>
    <row r="43" spans="1:20" ht="13.5" hidden="1">
      <c r="A43" s="4"/>
      <c r="B43" s="4"/>
      <c r="C43" s="3" t="s">
        <v>52</v>
      </c>
      <c r="D43" s="15">
        <v>0</v>
      </c>
      <c r="E43" s="15">
        <v>35</v>
      </c>
      <c r="F43" s="15">
        <v>626.75</v>
      </c>
      <c r="G43" s="16" t="str">
        <f>C43</f>
        <v>(590) IUT</v>
      </c>
      <c r="H43" s="15">
        <v>420</v>
      </c>
      <c r="I43" s="17">
        <v>35</v>
      </c>
      <c r="J43" s="17">
        <v>1</v>
      </c>
      <c r="K43" s="15">
        <v>54.5</v>
      </c>
      <c r="L43" s="15">
        <v>420</v>
      </c>
      <c r="M43" s="15">
        <f>L43-K43</f>
        <v>365.5</v>
      </c>
      <c r="N43" s="18">
        <f>IF(L43&lt;&gt;0,IF(M43&lt;&gt;0,(IF(M43&lt;0,IF(L43&lt;0,(M43/L43)*(-1),M43/ABS(L43)),M43/ABS(L43))),0),IF(M43=0,0,(IF(M43&gt;0,1,-1))))</f>
        <v>0.87023809523809526</v>
      </c>
      <c r="O43" s="15">
        <v>692.14999999999998</v>
      </c>
      <c r="P43" s="15">
        <f>H43-K43</f>
        <v>365.5</v>
      </c>
      <c r="Q43" s="19">
        <v>420</v>
      </c>
      <c r="R43" s="19">
        <v>365.5</v>
      </c>
      <c r="S43" s="19">
        <v>0.87023809523809503</v>
      </c>
      <c r="T43" s="6"/>
    </row>
    <row r="44" spans="1:20" ht="16.5" customHeight="1">
      <c r="A44" s="4"/>
      <c r="B44" s="4"/>
      <c r="C44" s="3"/>
      <c r="D44" s="15"/>
      <c r="E44" s="15"/>
      <c r="F44" s="15"/>
      <c r="G44" s="16"/>
      <c r="H44" s="15"/>
      <c r="I44" s="17"/>
      <c r="J44" s="17"/>
      <c r="K44" s="15"/>
      <c r="L44" s="15"/>
      <c r="M44" s="15"/>
      <c r="N44" s="8"/>
      <c r="O44" s="15"/>
      <c r="P44" s="15"/>
      <c r="T44" s="6"/>
    </row>
    <row r="45" spans="1:20" ht="16.5" customHeight="1">
      <c r="A45" s="24"/>
      <c r="B45" s="24"/>
      <c r="C45" s="2" t="s">
        <v>53</v>
      </c>
      <c r="D45" s="10">
        <v>0</v>
      </c>
      <c r="E45" s="10">
        <v>35</v>
      </c>
      <c r="F45" s="10">
        <v>626.75</v>
      </c>
      <c r="G45" s="11" t="str">
        <f>C45</f>
        <v>(52) Total Indirect Expenses</v>
      </c>
      <c r="H45" s="10">
        <v>420</v>
      </c>
      <c r="I45" s="12">
        <v>35</v>
      </c>
      <c r="J45" s="12">
        <v>1</v>
      </c>
      <c r="K45" s="10">
        <v>54.5</v>
      </c>
      <c r="L45" s="10">
        <v>420</v>
      </c>
      <c r="M45" s="10">
        <f>L45-K45</f>
        <v>365.5</v>
      </c>
      <c r="N45" s="13">
        <f>IF(L45&lt;&gt;0,IF(M45&lt;&gt;0,(IF(M45&lt;0,IF(L45&lt;0,(M45/L45)*(-1),M45/ABS(L45)),M45/ABS(L45))),0),IF(M45=0,0,(IF(M45&gt;0,1,-1))))</f>
        <v>0.87023809523809526</v>
      </c>
      <c r="O45" s="10">
        <v>692.14999999999998</v>
      </c>
      <c r="P45" s="10">
        <f>H45-K45</f>
        <v>365.5</v>
      </c>
      <c r="Q45" s="14">
        <v>420</v>
      </c>
      <c r="R45" s="14">
        <v>365.5</v>
      </c>
      <c r="S45" s="14">
        <v>0.87023809523809503</v>
      </c>
      <c r="T45" s="42"/>
    </row>
    <row r="46" spans="1:20" ht="16.5" customHeight="1">
      <c r="A46" s="4"/>
      <c r="B46" s="4"/>
      <c r="C46" s="3"/>
      <c r="D46" s="15"/>
      <c r="E46" s="15"/>
      <c r="F46" s="15"/>
      <c r="G46" s="16"/>
      <c r="H46" s="15"/>
      <c r="I46" s="17"/>
      <c r="J46" s="17"/>
      <c r="K46" s="15"/>
      <c r="L46" s="15"/>
      <c r="M46" s="15"/>
      <c r="N46" s="8"/>
      <c r="O46" s="15"/>
      <c r="P46" s="15"/>
      <c r="T46" s="6"/>
    </row>
    <row r="47" spans="1:20" ht="17.25" customHeight="1">
      <c r="A47" s="24"/>
      <c r="B47" s="24"/>
      <c r="C47" s="2" t="s">
        <v>54</v>
      </c>
      <c r="D47" s="10">
        <v>503.85000000000002</v>
      </c>
      <c r="E47" s="10">
        <v>248.666666666667</v>
      </c>
      <c r="F47" s="10">
        <v>626.75</v>
      </c>
      <c r="G47" s="11" t="s">
        <v>73</v>
      </c>
      <c r="H47" s="10">
        <v>2984</v>
      </c>
      <c r="I47" s="12">
        <v>-255.183333333333</v>
      </c>
      <c r="J47" s="12">
        <v>-1.0262064343163499</v>
      </c>
      <c r="K47" s="10">
        <v>2682.0700000000002</v>
      </c>
      <c r="L47" s="10">
        <v>2984</v>
      </c>
      <c r="M47" s="10">
        <f>L47-K47</f>
        <v>301.92999999999984</v>
      </c>
      <c r="N47" s="13">
        <f>IF(L47&lt;&gt;0,IF(M47&lt;&gt;0,(IF(M47&lt;0,IF(L47&lt;0,(M47/L47)*(-1),M47/ABS(L47)),M47/ABS(L47))),0),IF(M47=0,0,(IF(M47&gt;0,1,-1))))</f>
        <v>0.10118297587131361</v>
      </c>
      <c r="O47" s="10">
        <v>3380.3600000000001</v>
      </c>
      <c r="P47" s="10">
        <f>H47-K47</f>
        <v>301.92999999999984</v>
      </c>
      <c r="Q47" s="14">
        <v>2984</v>
      </c>
      <c r="R47" s="14">
        <v>301.93000000000399</v>
      </c>
      <c r="S47" s="14">
        <v>0.101182975871315</v>
      </c>
      <c r="T47" s="42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7.25" customHeight="1">
      <c r="A49" s="24"/>
      <c r="B49" s="24"/>
      <c r="C49" s="2" t="s">
        <v>55</v>
      </c>
      <c r="D49" s="10">
        <v>-368.85000000000002</v>
      </c>
      <c r="E49" s="10">
        <v>1401.3333333333301</v>
      </c>
      <c r="F49" s="10">
        <v>-626.75</v>
      </c>
      <c r="G49" s="11" t="s">
        <v>74</v>
      </c>
      <c r="H49" s="10">
        <v>16816</v>
      </c>
      <c r="I49" s="12">
        <v>1770.18333333333</v>
      </c>
      <c r="J49" s="12">
        <v>1.2632136060894401</v>
      </c>
      <c r="K49" s="10">
        <v>2247.9299999999998</v>
      </c>
      <c r="L49" s="10">
        <v>16816</v>
      </c>
      <c r="M49" s="10">
        <f>K49-L49</f>
        <v>-14568.07</v>
      </c>
      <c r="N49" s="13">
        <f>IF(L49&lt;&gt;0,IF(M49&lt;&gt;0,(IF(M49&lt;0,IF(L49&lt;0,(M49/L49)*(-1),M49/ABS(L49)),M49/ABS(L49))),0),IF(M49=0,0,(IF(M49&gt;0,1,-1))))</f>
        <v>-0.86632195528068501</v>
      </c>
      <c r="O49" s="10">
        <v>21157.639999999999</v>
      </c>
      <c r="P49" s="10">
        <f>H49-K49</f>
        <v>14568.07</v>
      </c>
      <c r="Q49" s="14">
        <v>16816</v>
      </c>
      <c r="R49" s="14">
        <v>14568.07</v>
      </c>
      <c r="S49" s="14">
        <v>0.86632195528068501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6.5" customHeight="1">
      <c r="A51" s="4"/>
      <c r="B51" s="4"/>
      <c r="C51" s="3" t="s">
        <v>56</v>
      </c>
      <c r="D51" s="15">
        <v>0</v>
      </c>
      <c r="E51" s="15">
        <v>217.833333333333</v>
      </c>
      <c r="F51" s="15">
        <v>0</v>
      </c>
      <c r="G51" s="16" t="str">
        <f>C51</f>
        <v>(5911) IUT/OVERHEAD</v>
      </c>
      <c r="H51" s="15">
        <v>2614</v>
      </c>
      <c r="I51" s="17">
        <v>217.833333333333</v>
      </c>
      <c r="J51" s="17">
        <v>1</v>
      </c>
      <c r="K51" s="15">
        <v>650.75999999999999</v>
      </c>
      <c r="L51" s="15">
        <v>2614</v>
      </c>
      <c r="M51" s="15">
        <f>L51-K51</f>
        <v>1963.24</v>
      </c>
      <c r="N51" s="18">
        <f>IF(L51&lt;&gt;0,IF(M51&lt;&gt;0,(IF(M51&lt;0,IF(L51&lt;0,(M51/L51)*(-1),M51/ABS(L51)),M51/ABS(L51))),0),IF(M51=0,0,(IF(M51&gt;0,1,-1))))</f>
        <v>0.75104820198928846</v>
      </c>
      <c r="O51" s="15">
        <v>3239.02</v>
      </c>
      <c r="P51" s="15">
        <f>H51-K51</f>
        <v>1963.24</v>
      </c>
      <c r="Q51" s="19">
        <v>2614</v>
      </c>
      <c r="R51" s="19">
        <v>1963.24</v>
      </c>
      <c r="S51" s="19">
        <v>0.75104820198928801</v>
      </c>
      <c r="T51" s="6"/>
    </row>
    <row r="52" spans="1:20" ht="17.25" customHeight="1">
      <c r="A52" s="24"/>
      <c r="B52" s="24"/>
      <c r="C52" s="2" t="s">
        <v>58</v>
      </c>
      <c r="D52" s="10">
        <v>0</v>
      </c>
      <c r="E52" s="10">
        <v>217.833333333333</v>
      </c>
      <c r="F52" s="10">
        <v>0</v>
      </c>
      <c r="G52" s="11" t="str">
        <f>C52</f>
        <v>(OH&amp;TX) TOTAL OVERHEAD /TAXES</v>
      </c>
      <c r="H52" s="10">
        <v>2614</v>
      </c>
      <c r="I52" s="12">
        <v>217.833333333333</v>
      </c>
      <c r="J52" s="12">
        <v>1</v>
      </c>
      <c r="K52" s="10">
        <v>650.75999999999999</v>
      </c>
      <c r="L52" s="10">
        <v>2614</v>
      </c>
      <c r="M52" s="10">
        <f>L52-K52</f>
        <v>1963.24</v>
      </c>
      <c r="N52" s="13">
        <f>IF(L52&lt;&gt;0,IF(M52&lt;&gt;0,(IF(M52&lt;0,IF(L52&lt;0,(M52/L52)*(-1),M52/ABS(L52)),M52/ABS(L52))),0),IF(M52=0,0,(IF(M52&gt;0,1,-1))))</f>
        <v>0.75104820198928846</v>
      </c>
      <c r="O52" s="10">
        <v>3239.02</v>
      </c>
      <c r="P52" s="10">
        <f>H52-K52</f>
        <v>1963.24</v>
      </c>
      <c r="Q52" s="14">
        <v>2614</v>
      </c>
      <c r="R52" s="14">
        <v>1963.24</v>
      </c>
      <c r="S52" s="14">
        <v>0.75104820198928801</v>
      </c>
      <c r="T52" s="42"/>
    </row>
    <row r="53" spans="1:20" ht="16.5" customHeight="1">
      <c r="A53" s="4"/>
      <c r="B53" s="4"/>
      <c r="C53" s="3"/>
      <c r="D53" s="15"/>
      <c r="E53" s="15"/>
      <c r="F53" s="15"/>
      <c r="G53" s="16"/>
      <c r="H53" s="15"/>
      <c r="I53" s="17"/>
      <c r="J53" s="17"/>
      <c r="K53" s="15"/>
      <c r="L53" s="15"/>
      <c r="M53" s="15"/>
      <c r="N53" s="8"/>
      <c r="O53" s="15"/>
      <c r="P53" s="15"/>
      <c r="T53" s="6"/>
    </row>
    <row r="54" spans="1:20" ht="17.25" customHeight="1">
      <c r="A54" s="24"/>
      <c r="B54" s="24"/>
      <c r="C54" s="2" t="s">
        <v>59</v>
      </c>
      <c r="D54" s="10">
        <v>503.85000000000002</v>
      </c>
      <c r="E54" s="10">
        <v>466.5</v>
      </c>
      <c r="F54" s="10">
        <v>626.75</v>
      </c>
      <c r="G54" s="11" t="s">
        <v>75</v>
      </c>
      <c r="H54" s="10">
        <v>5598</v>
      </c>
      <c r="I54" s="12">
        <v>-37.350000000000001</v>
      </c>
      <c r="J54" s="12">
        <v>-0.080064308681672094</v>
      </c>
      <c r="K54" s="10">
        <v>3332.8299999999999</v>
      </c>
      <c r="L54" s="10">
        <v>5598</v>
      </c>
      <c r="M54" s="10">
        <f>L54-K54</f>
        <v>2265.1700000000001</v>
      </c>
      <c r="N54" s="13">
        <f>IF(L54&lt;&gt;0,IF(M54&lt;&gt;0,(IF(M54&lt;0,IF(L54&lt;0,(M54/L54)*(-1),M54/ABS(L54)),M54/ABS(L54))),0),IF(M54=0,0,(IF(M54&gt;0,1,-1))))</f>
        <v>0.40463915684172919</v>
      </c>
      <c r="O54" s="10">
        <v>6619.3800000000001</v>
      </c>
      <c r="P54" s="10">
        <f>H54-K54</f>
        <v>2265.1700000000001</v>
      </c>
      <c r="Q54" s="20">
        <v>5598</v>
      </c>
      <c r="R54" s="20">
        <v>2265.1700000000001</v>
      </c>
      <c r="S54" s="20">
        <v>0.40463915684172902</v>
      </c>
      <c r="T54" s="42"/>
    </row>
    <row r="55" spans="1:20" ht="16.5" customHeight="1">
      <c r="A55" s="4"/>
      <c r="B55" s="4"/>
      <c r="C55" s="3"/>
      <c r="D55" s="15"/>
      <c r="E55" s="15"/>
      <c r="F55" s="15"/>
      <c r="G55" s="16"/>
      <c r="H55" s="15"/>
      <c r="I55" s="17"/>
      <c r="J55" s="17"/>
      <c r="K55" s="15"/>
      <c r="L55" s="15"/>
      <c r="M55" s="15"/>
      <c r="N55" s="8"/>
      <c r="O55" s="15"/>
      <c r="P55" s="15"/>
      <c r="T55" s="6"/>
    </row>
    <row r="56" spans="1:20" ht="17.25" customHeight="1">
      <c r="A56" s="24"/>
      <c r="B56" s="24"/>
      <c r="C56" s="4" t="s">
        <v>60</v>
      </c>
      <c r="D56" s="10">
        <v>-368.85000000000002</v>
      </c>
      <c r="E56" s="10">
        <v>1183.5</v>
      </c>
      <c r="F56" s="10">
        <v>-626.75</v>
      </c>
      <c r="G56" s="11" t="s">
        <v>76</v>
      </c>
      <c r="H56" s="10">
        <v>14202</v>
      </c>
      <c r="I56" s="12">
        <v>1552.3499999999999</v>
      </c>
      <c r="J56" s="12">
        <v>1.3116603295310501</v>
      </c>
      <c r="K56" s="10">
        <v>1597.1700000000001</v>
      </c>
      <c r="L56" s="10">
        <v>14202</v>
      </c>
      <c r="M56" s="10">
        <f>K56-L56</f>
        <v>-12604.83</v>
      </c>
      <c r="N56" s="13">
        <f>IF(L56&lt;&gt;0,IF(M56&lt;&gt;0,(IF(M56&lt;0,IF(L56&lt;0,(M56/L56)*(-1),M56/ABS(L56)),M56/ABS(L56))),0),IF(M56=0,0,(IF(M56&gt;0,1,-1))))</f>
        <v>-0.88753907900295737</v>
      </c>
      <c r="O56" s="10">
        <v>17918.619999999999</v>
      </c>
      <c r="P56" s="10">
        <f>H56-K56</f>
        <v>12604.83</v>
      </c>
      <c r="Q56" s="21">
        <v>14202</v>
      </c>
      <c r="R56" s="21">
        <v>12604.83</v>
      </c>
      <c r="S56" s="21">
        <v>0.88753907900295703</v>
      </c>
      <c r="T56" s="42"/>
    </row>
    <row r="57" spans="1:20" ht="16.5" customHeight="1">
      <c r="A57" s="4"/>
      <c r="B57" s="4"/>
      <c r="C57" s="3"/>
      <c r="D57" s="15"/>
      <c r="E57" s="15"/>
      <c r="F57" s="15"/>
      <c r="G57" s="16"/>
      <c r="H57" s="15"/>
      <c r="I57" s="17"/>
      <c r="J57" s="17"/>
      <c r="K57" s="15"/>
      <c r="L57" s="15"/>
      <c r="M57" s="15"/>
      <c r="N57" s="8"/>
      <c r="O57" s="15"/>
      <c r="P57" s="15"/>
      <c r="T57" s="6"/>
    </row>
    <row r="58" spans="1:20" ht="13.5" customHeight="1">
      <c r="A58" s="6"/>
      <c r="B58" s="6"/>
      <c r="C58" s="4"/>
      <c r="D58" s="15"/>
      <c r="E58" s="15"/>
      <c r="F58" s="15"/>
      <c r="G58" s="16" t="s">
        <v>77</v>
      </c>
      <c r="H58" s="15"/>
      <c r="I58" s="17"/>
      <c r="J58" s="17"/>
      <c r="K58" s="15"/>
      <c r="L58" s="15"/>
      <c r="M58" s="15"/>
      <c r="N58" s="8"/>
      <c r="O58" s="15"/>
      <c r="P58" s="15"/>
      <c r="Q58" s="22"/>
      <c r="R58" s="22"/>
      <c r="S58" s="22"/>
      <c r="T58" s="6"/>
    </row>
    <row r="59" spans="1:20" ht="13.5" customHeight="1">
      <c r="C59" s="2" t="s">
        <v>61</v>
      </c>
      <c r="D59" s="10">
        <v>-368.85000000000002</v>
      </c>
      <c r="E59" s="10">
        <v>1183.5</v>
      </c>
      <c r="F59" s="10">
        <v>-626.75</v>
      </c>
      <c r="G59" s="11" t="s">
        <v>78</v>
      </c>
      <c r="H59" s="10">
        <v>14202</v>
      </c>
      <c r="I59" s="12">
        <v>1552.3499999999999</v>
      </c>
      <c r="J59" s="12">
        <v>1.3116603295310501</v>
      </c>
      <c r="K59" s="10">
        <v>1597.1700000000001</v>
      </c>
      <c r="L59" s="10">
        <v>14202</v>
      </c>
      <c r="M59" s="10">
        <f>K59-L59</f>
        <v>-12604.83</v>
      </c>
      <c r="N59" s="13">
        <f>IF(L59&lt;&gt;0,IF(M59&lt;&gt;0,(IF(M59&lt;0,IF(L59&lt;0,(M59/L59)*(-1),M59/ABS(L59)),M59/ABS(L59))),0),IF(M59=0,0,(IF(M59&gt;0,1,-1))))</f>
        <v>-0.88753907900295737</v>
      </c>
      <c r="O59" s="10">
        <v>17918.619999999999</v>
      </c>
      <c r="P59" s="10">
        <f>H59-K59</f>
        <v>12604.83</v>
      </c>
      <c r="Q59" s="20">
        <v>14202</v>
      </c>
      <c r="R59" s="20">
        <v>12604.83</v>
      </c>
      <c r="S59" s="20">
        <v>0.88753907900295703</v>
      </c>
    </row>
    <row r="60" spans="1:20" ht="13.5" customHeight="1">
      <c r="C60" s="2" t="s">
        <v>62</v>
      </c>
      <c r="D60" s="10">
        <v>-368.85000000000002</v>
      </c>
      <c r="E60" s="10">
        <v>1183.5</v>
      </c>
      <c r="F60" s="10">
        <v>-626.75</v>
      </c>
      <c r="G60" s="11" t="s">
        <v>79</v>
      </c>
      <c r="H60" s="10">
        <v>14202</v>
      </c>
      <c r="I60" s="12">
        <v>1552.3499999999999</v>
      </c>
      <c r="J60" s="12">
        <v>1.3116603295310501</v>
      </c>
      <c r="K60" s="10">
        <v>1597.1700000000001</v>
      </c>
      <c r="L60" s="10">
        <v>14202</v>
      </c>
      <c r="M60" s="10">
        <f>K60-L60</f>
        <v>-12604.83</v>
      </c>
      <c r="N60" s="13">
        <f>IF(L60&lt;&gt;0,IF(M60&lt;&gt;0,(IF(M60&lt;0,IF(L60&lt;0,(M60/L60)*(-1),M60/ABS(L60)),M60/ABS(L60))),0),IF(M60=0,0,(IF(M60&gt;0,1,-1))))</f>
        <v>-0.88753907900295737</v>
      </c>
      <c r="O60" s="10">
        <v>17918.619999999999</v>
      </c>
      <c r="P60" s="10">
        <f>H60-K60</f>
        <v>12604.83</v>
      </c>
      <c r="Q60" s="20">
        <v>14202</v>
      </c>
      <c r="R60" s="20">
        <v>12604.83</v>
      </c>
      <c r="S60" s="20">
        <v>0.88753907900295703</v>
      </c>
    </row>
    <row r="61" spans="1:20" ht="16.5" customHeight="1">
      <c r="A61" s="4"/>
      <c r="B61" s="4"/>
      <c r="C61" s="4"/>
      <c r="D61" s="6"/>
      <c r="E61" s="6"/>
      <c r="F61" s="6"/>
      <c r="G61" s="6"/>
      <c r="I61" s="4"/>
      <c r="J61" s="4"/>
      <c r="N61" s="8"/>
      <c r="O61" s="6"/>
      <c r="P61" s="6"/>
      <c r="T61" s="6"/>
    </row>
    <row r="62" spans="1:20" ht="16.5" customHeight="1">
      <c r="A62" s="4"/>
      <c r="B62" s="4"/>
      <c r="C62" s="4"/>
      <c r="D62" s="6"/>
      <c r="E62" s="6"/>
      <c r="F62" s="6"/>
      <c r="G62" s="6"/>
      <c r="I62" s="4"/>
      <c r="J62" s="4"/>
      <c r="N62" s="8"/>
      <c r="O62" s="6"/>
      <c r="P62" s="6"/>
      <c r="T62" s="6"/>
    </row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1:20" ht="13.5" customHeight="1"/>
    <row r="95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80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92</v>
      </c>
      <c r="T1" s="6"/>
    </row>
    <row r="2" spans="1:20" ht="18.75" customHeight="1">
      <c r="A2" s="4"/>
      <c r="B2" s="4"/>
      <c r="C2" s="4" t="s">
        <v>81</v>
      </c>
      <c r="E2" s="46"/>
      <c r="F2" s="46"/>
      <c r="H2" s="30"/>
      <c r="I2" s="33"/>
      <c r="J2" s="33"/>
      <c r="K2" s="30" t="s">
        <v>87</v>
      </c>
      <c r="L2" s="30"/>
      <c r="M2" s="30"/>
      <c r="N2" s="38"/>
      <c r="O2" s="41" t="s">
        <v>119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82</v>
      </c>
      <c r="D3" s="45" t="str">
        <f>D6</f>
        <v>Fund: OPERATING/DIVISIONS FUND (12): 12</v>
      </c>
      <c r="H3" s="45"/>
      <c r="I3" s="34"/>
      <c r="J3" s="34"/>
      <c r="K3" s="45" t="s">
        <v>91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ASSOC-WEB CE-2: 412-5315</v>
      </c>
      <c r="H4" s="31"/>
      <c r="I4" s="35"/>
      <c r="J4" s="35"/>
      <c r="K4" s="31" t="str">
        <f>"For the "&amp;MID(C3,6,2)&amp;" Months Ending "&amp;C2</f>
        <v>For the 12 Months Ending August 2018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83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134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86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August 2018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64</v>
      </c>
      <c r="E13" s="28" t="s">
        <v>65</v>
      </c>
      <c r="F13" s="28" t="s">
        <v>85</v>
      </c>
      <c r="G13" s="29"/>
      <c r="H13" s="28" t="s">
        <v>67</v>
      </c>
      <c r="I13" s="23"/>
      <c r="J13" s="23"/>
      <c r="K13" s="28" t="s">
        <v>64</v>
      </c>
      <c r="L13" s="28" t="s">
        <v>65</v>
      </c>
      <c r="M13" s="28" t="s">
        <v>68</v>
      </c>
      <c r="N13" s="18" t="s">
        <v>69</v>
      </c>
      <c r="O13" s="28" t="s">
        <v>85</v>
      </c>
      <c r="P13" s="28" t="s">
        <v>89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64</v>
      </c>
      <c r="G14" s="29"/>
      <c r="H14" s="28"/>
      <c r="I14" s="23"/>
      <c r="J14" s="23"/>
      <c r="K14" s="28"/>
      <c r="L14" s="28"/>
      <c r="M14" s="28"/>
      <c r="N14" s="18"/>
      <c r="O14" s="28" t="s">
        <v>64</v>
      </c>
      <c r="P14" s="28" t="s">
        <v>90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63</v>
      </c>
      <c r="E15" s="5" t="s">
        <v>63</v>
      </c>
      <c r="F15" s="5" t="s">
        <v>63</v>
      </c>
      <c r="G15" s="6"/>
      <c r="H15" s="5" t="s">
        <v>63</v>
      </c>
      <c r="I15" s="7" t="s">
        <v>63</v>
      </c>
      <c r="J15" s="7" t="s">
        <v>63</v>
      </c>
      <c r="K15" s="5" t="s">
        <v>70</v>
      </c>
      <c r="L15" s="5" t="s">
        <v>70</v>
      </c>
      <c r="N15" s="8"/>
      <c r="O15" s="5" t="s">
        <v>70</v>
      </c>
      <c r="P15" s="6"/>
      <c r="Q15" s="9" t="s">
        <v>70</v>
      </c>
      <c r="R15" s="9" t="s">
        <v>70</v>
      </c>
      <c r="S15" s="9" t="s">
        <v>70</v>
      </c>
      <c r="T15" s="6"/>
    </row>
    <row r="16" spans="1:20" ht="13.5" hidden="1">
      <c r="A16" s="4"/>
      <c r="B16" s="4"/>
      <c r="C16" s="4"/>
      <c r="D16" s="5" t="s">
        <v>64</v>
      </c>
      <c r="E16" s="5" t="s">
        <v>65</v>
      </c>
      <c r="F16" s="5" t="s">
        <v>66</v>
      </c>
      <c r="G16" s="6"/>
      <c r="H16" s="5" t="s">
        <v>67</v>
      </c>
      <c r="I16" s="7" t="s">
        <v>68</v>
      </c>
      <c r="J16" s="7" t="s">
        <v>69</v>
      </c>
      <c r="K16" s="5" t="s">
        <v>64</v>
      </c>
      <c r="L16" s="5" t="s">
        <v>65</v>
      </c>
      <c r="N16" s="8"/>
      <c r="O16" s="5" t="s">
        <v>66</v>
      </c>
      <c r="P16" s="6"/>
      <c r="Q16" s="9" t="s">
        <v>67</v>
      </c>
      <c r="R16" s="9" t="s">
        <v>68</v>
      </c>
      <c r="S16" s="9" t="s">
        <v>69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 t="s">
        <v>7</v>
      </c>
      <c r="D23" s="15">
        <v>0</v>
      </c>
      <c r="E23" s="15">
        <v>1750</v>
      </c>
      <c r="F23" s="15">
        <v>0</v>
      </c>
      <c r="G23" s="16" t="str">
        <f>C23</f>
        <v>(4200) REGISTRATION FEES</v>
      </c>
      <c r="H23" s="15">
        <v>21000</v>
      </c>
      <c r="I23" s="17">
        <v>1750</v>
      </c>
      <c r="J23" s="17">
        <v>1</v>
      </c>
      <c r="K23" s="15">
        <v>28965</v>
      </c>
      <c r="L23" s="15">
        <v>21000</v>
      </c>
      <c r="M23" s="15">
        <f>K23-L23</f>
        <v>7965</v>
      </c>
      <c r="N23" s="18">
        <f>IF(L23&lt;&gt;0,IF(M23&lt;&gt;0,(IF(M23&lt;0,IF(L23&lt;0,(M23/L23)*(-1),M23/ABS(L23)),M23/ABS(L23))),0),IF(M23=0,0,(IF(M23&gt;0,1,-1))))</f>
        <v>0.37928571428571428</v>
      </c>
      <c r="O23" s="15">
        <v>13935</v>
      </c>
      <c r="P23" s="15">
        <f>H23-K23</f>
        <v>-7965</v>
      </c>
      <c r="Q23" s="19">
        <v>21000</v>
      </c>
      <c r="R23" s="19">
        <v>-7965</v>
      </c>
      <c r="S23" s="19">
        <v>-0.379285714285714</v>
      </c>
      <c r="T23" s="6"/>
    </row>
    <row r="24" spans="1:20" ht="17.25" customHeight="1">
      <c r="A24" s="24"/>
      <c r="B24" s="24"/>
      <c r="C24" s="2" t="s">
        <v>8</v>
      </c>
      <c r="D24" s="10">
        <v>0</v>
      </c>
      <c r="E24" s="10">
        <v>1750</v>
      </c>
      <c r="F24" s="10">
        <v>0</v>
      </c>
      <c r="G24" s="11" t="str">
        <f>C24</f>
        <v>(420) Subtotal Meetings and Conferences</v>
      </c>
      <c r="H24" s="10">
        <v>21000</v>
      </c>
      <c r="I24" s="12">
        <v>1750</v>
      </c>
      <c r="J24" s="12">
        <v>1</v>
      </c>
      <c r="K24" s="10">
        <v>28965</v>
      </c>
      <c r="L24" s="10">
        <v>21000</v>
      </c>
      <c r="M24" s="10">
        <f>K24-L24</f>
        <v>7965</v>
      </c>
      <c r="N24" s="13">
        <f>IF(L24&lt;&gt;0,IF(M24&lt;&gt;0,(IF(M24&lt;0,IF(L24&lt;0,(M24/L24)*(-1),M24/ABS(L24)),M24/ABS(L24))),0),IF(M24=0,0,(IF(M24&gt;0,1,-1))))</f>
        <v>0.37928571428571428</v>
      </c>
      <c r="O24" s="10">
        <v>13935</v>
      </c>
      <c r="P24" s="10">
        <f>H24-K24</f>
        <v>-7965</v>
      </c>
      <c r="Q24" s="14">
        <v>21000</v>
      </c>
      <c r="R24" s="14">
        <v>-7965</v>
      </c>
      <c r="S24" s="14">
        <v>-0.379285714285714</v>
      </c>
      <c r="T24" s="42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0</v>
      </c>
      <c r="E28" s="10">
        <v>1750</v>
      </c>
      <c r="F28" s="10">
        <v>0</v>
      </c>
      <c r="G28" s="11" t="s">
        <v>71</v>
      </c>
      <c r="H28" s="10">
        <v>21000</v>
      </c>
      <c r="I28" s="12">
        <v>1750</v>
      </c>
      <c r="J28" s="12">
        <v>1</v>
      </c>
      <c r="K28" s="10">
        <v>28965</v>
      </c>
      <c r="L28" s="10">
        <v>21000</v>
      </c>
      <c r="M28" s="10">
        <f>K28-L28</f>
        <v>7965</v>
      </c>
      <c r="N28" s="13">
        <f>IF(L28&lt;&gt;0,IF(M28&lt;&gt;0,(IF(M28&lt;0,IF(L28&lt;0,(M28/L28)*(-1),M28/ABS(L28)),M28/ABS(L28))),0),IF(M28=0,0,(IF(M28&gt;0,1,-1))))</f>
        <v>0.37928571428571428</v>
      </c>
      <c r="O28" s="10">
        <v>13935</v>
      </c>
      <c r="P28" s="10">
        <f>H28-K28</f>
        <v>-7965</v>
      </c>
      <c r="Q28" s="14">
        <v>21000</v>
      </c>
      <c r="R28" s="14">
        <v>-7965</v>
      </c>
      <c r="S28" s="14">
        <v>-0.379285714285714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 t="s">
        <v>17</v>
      </c>
      <c r="D31" s="15">
        <v>0</v>
      </c>
      <c r="E31" s="15">
        <v>49.9166666666667</v>
      </c>
      <c r="F31" s="15">
        <v>0</v>
      </c>
      <c r="G31" s="16" t="str">
        <f>C31</f>
        <v>(5122) BANK S/C</v>
      </c>
      <c r="H31" s="15">
        <v>599</v>
      </c>
      <c r="I31" s="17">
        <v>49.9166666666667</v>
      </c>
      <c r="J31" s="17">
        <v>1</v>
      </c>
      <c r="K31" s="15">
        <v>804.26999999999998</v>
      </c>
      <c r="L31" s="15">
        <v>599</v>
      </c>
      <c r="M31" s="15">
        <f>L31-K31</f>
        <v>-205.26999999999998</v>
      </c>
      <c r="N31" s="18">
        <f>IF(L31&lt;&gt;0,IF(M31&lt;&gt;0,(IF(M31&lt;0,IF(L31&lt;0,(M31/L31)*(-1),M31/ABS(L31)),M31/ABS(L31))),0),IF(M31=0,0,(IF(M31&gt;0,1,-1))))</f>
        <v>-0.34268781302170281</v>
      </c>
      <c r="O31" s="15">
        <v>242.36000000000001</v>
      </c>
      <c r="P31" s="15">
        <f>H31-K31</f>
        <v>-205.26999999999998</v>
      </c>
      <c r="Q31" s="19">
        <v>599</v>
      </c>
      <c r="R31" s="19">
        <v>-205.27000000000001</v>
      </c>
      <c r="S31" s="19">
        <v>-0.34268781302170198</v>
      </c>
      <c r="T31" s="6"/>
    </row>
    <row r="32" spans="1:20" ht="17.25" customHeight="1">
      <c r="A32" s="24"/>
      <c r="B32" s="24"/>
      <c r="C32" s="2" t="s">
        <v>19</v>
      </c>
      <c r="D32" s="10">
        <v>0</v>
      </c>
      <c r="E32" s="10">
        <v>49.9166666666667</v>
      </c>
      <c r="F32" s="10">
        <v>0</v>
      </c>
      <c r="G32" s="11" t="str">
        <f>C32</f>
        <v>(510) Outside Services</v>
      </c>
      <c r="H32" s="10">
        <v>599</v>
      </c>
      <c r="I32" s="12">
        <v>49.9166666666667</v>
      </c>
      <c r="J32" s="12">
        <v>1</v>
      </c>
      <c r="K32" s="10">
        <v>804.26999999999998</v>
      </c>
      <c r="L32" s="10">
        <v>599</v>
      </c>
      <c r="M32" s="10">
        <f>L32-K32</f>
        <v>-205.26999999999998</v>
      </c>
      <c r="N32" s="13">
        <f>IF(L32&lt;&gt;0,IF(M32&lt;&gt;0,(IF(M32&lt;0,IF(L32&lt;0,(M32/L32)*(-1),M32/ABS(L32)),M32/ABS(L32))),0),IF(M32=0,0,(IF(M32&gt;0,1,-1))))</f>
        <v>-0.34268781302170281</v>
      </c>
      <c r="O32" s="10">
        <v>242.36000000000001</v>
      </c>
      <c r="P32" s="10">
        <f>H32-K32</f>
        <v>-205.26999999999998</v>
      </c>
      <c r="Q32" s="14">
        <v>599</v>
      </c>
      <c r="R32" s="14">
        <v>-205.27000000000001</v>
      </c>
      <c r="S32" s="14">
        <v>-0.34268781302170198</v>
      </c>
      <c r="T32" s="42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/>
      <c r="D34" s="15"/>
      <c r="E34" s="15"/>
      <c r="F34" s="15"/>
      <c r="G34" s="16"/>
      <c r="H34" s="15"/>
      <c r="I34" s="17"/>
      <c r="J34" s="17"/>
      <c r="K34" s="15"/>
      <c r="L34" s="15"/>
      <c r="M34" s="15"/>
      <c r="N34" s="8"/>
      <c r="O34" s="15"/>
      <c r="P34" s="15"/>
      <c r="T34" s="6"/>
    </row>
    <row r="35" spans="1:20" ht="16.5" customHeight="1">
      <c r="A35" s="4"/>
      <c r="B35" s="4"/>
      <c r="C35" s="3" t="s">
        <v>27</v>
      </c>
      <c r="D35" s="15">
        <v>600</v>
      </c>
      <c r="E35" s="15">
        <v>100</v>
      </c>
      <c r="F35" s="15">
        <v>0</v>
      </c>
      <c r="G35" s="16" t="str">
        <f>C35</f>
        <v>(5305) SPEAKER/GUEST HONORARIUM</v>
      </c>
      <c r="H35" s="15">
        <v>1200</v>
      </c>
      <c r="I35" s="17">
        <v>-500</v>
      </c>
      <c r="J35" s="17">
        <v>-5</v>
      </c>
      <c r="K35" s="15">
        <v>600</v>
      </c>
      <c r="L35" s="15">
        <v>1200</v>
      </c>
      <c r="M35" s="15">
        <f>L35-K35</f>
        <v>600</v>
      </c>
      <c r="N35" s="18">
        <f>IF(L35&lt;&gt;0,IF(M35&lt;&gt;0,(IF(M35&lt;0,IF(L35&lt;0,(M35/L35)*(-1),M35/ABS(L35)),M35/ABS(L35))),0),IF(M35=0,0,(IF(M35&gt;0,1,-1))))</f>
        <v>0.5</v>
      </c>
      <c r="O35" s="15">
        <v>300</v>
      </c>
      <c r="P35" s="15">
        <f>H35-K35</f>
        <v>600</v>
      </c>
      <c r="Q35" s="19">
        <v>1200</v>
      </c>
      <c r="R35" s="19">
        <v>600</v>
      </c>
      <c r="S35" s="19">
        <v>0.5</v>
      </c>
      <c r="T35" s="6"/>
    </row>
    <row r="36" spans="1:20" ht="17.25" customHeight="1">
      <c r="A36" s="24"/>
      <c r="B36" s="24"/>
      <c r="C36" s="2" t="s">
        <v>31</v>
      </c>
      <c r="D36" s="10">
        <v>600</v>
      </c>
      <c r="E36" s="10">
        <v>100</v>
      </c>
      <c r="F36" s="10">
        <v>0</v>
      </c>
      <c r="G36" s="11" t="str">
        <f>C36</f>
        <v>(530) Meetings and Conferences</v>
      </c>
      <c r="H36" s="10">
        <v>1200</v>
      </c>
      <c r="I36" s="12">
        <v>-500</v>
      </c>
      <c r="J36" s="12">
        <v>-5</v>
      </c>
      <c r="K36" s="10">
        <v>600</v>
      </c>
      <c r="L36" s="10">
        <v>1200</v>
      </c>
      <c r="M36" s="10">
        <f>L36-K36</f>
        <v>600</v>
      </c>
      <c r="N36" s="13">
        <f>IF(L36&lt;&gt;0,IF(M36&lt;&gt;0,(IF(M36&lt;0,IF(L36&lt;0,(M36/L36)*(-1),M36/ABS(L36)),M36/ABS(L36))),0),IF(M36=0,0,(IF(M36&gt;0,1,-1))))</f>
        <v>0.5</v>
      </c>
      <c r="O36" s="10">
        <v>300</v>
      </c>
      <c r="P36" s="10">
        <f>H36-K36</f>
        <v>600</v>
      </c>
      <c r="Q36" s="14">
        <v>1200</v>
      </c>
      <c r="R36" s="14">
        <v>600</v>
      </c>
      <c r="S36" s="14">
        <v>0.5</v>
      </c>
      <c r="T36" s="42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6.5" customHeight="1">
      <c r="A38" s="4"/>
      <c r="B38" s="4"/>
      <c r="C38" s="3" t="s">
        <v>32</v>
      </c>
      <c r="D38" s="15">
        <v>0</v>
      </c>
      <c r="E38" s="15">
        <v>0</v>
      </c>
      <c r="F38" s="15">
        <v>0</v>
      </c>
      <c r="G38" s="16" t="str">
        <f>C38</f>
        <v>(5400) EDITORIAL/PROOFREADING/OUTSIDE</v>
      </c>
      <c r="H38" s="15">
        <v>1500</v>
      </c>
      <c r="I38" s="17">
        <v>0</v>
      </c>
      <c r="J38" s="17">
        <v>0</v>
      </c>
      <c r="K38" s="15">
        <v>0</v>
      </c>
      <c r="L38" s="15">
        <v>1500</v>
      </c>
      <c r="M38" s="15">
        <f>L38-K38</f>
        <v>1500</v>
      </c>
      <c r="N38" s="18">
        <f>IF(L38&lt;&gt;0,IF(M38&lt;&gt;0,(IF(M38&lt;0,IF(L38&lt;0,(M38/L38)*(-1),M38/ABS(L38)),M38/ABS(L38))),0),IF(M38=0,0,(IF(M38&gt;0,1,-1))))</f>
        <v>1</v>
      </c>
      <c r="O38" s="15">
        <v>0</v>
      </c>
      <c r="P38" s="15">
        <f>H38-K38</f>
        <v>1500</v>
      </c>
      <c r="Q38" s="19">
        <v>1500</v>
      </c>
      <c r="R38" s="19">
        <v>1500</v>
      </c>
      <c r="S38" s="19">
        <v>1</v>
      </c>
      <c r="T38" s="6"/>
    </row>
    <row r="39" spans="1:20" ht="16.5" customHeight="1">
      <c r="C39" s="3" t="s">
        <v>35</v>
      </c>
      <c r="D39" s="15">
        <v>0</v>
      </c>
      <c r="E39" s="15">
        <v>0</v>
      </c>
      <c r="F39" s="15">
        <v>0</v>
      </c>
      <c r="G39" s="16" t="str">
        <f>C39</f>
        <v>(5490) INVENTORY ADJUSTMENT</v>
      </c>
      <c r="H39" s="15">
        <v>0</v>
      </c>
      <c r="I39" s="17">
        <v>0</v>
      </c>
      <c r="J39" s="17">
        <v>0</v>
      </c>
      <c r="K39" s="15">
        <v>0</v>
      </c>
      <c r="L39" s="15">
        <v>0</v>
      </c>
      <c r="M39" s="15">
        <f>L39-K39</f>
        <v>0</v>
      </c>
      <c r="N39" s="18">
        <f>IF(L39&lt;&gt;0,IF(M39&lt;&gt;0,(IF(M39&lt;0,IF(L39&lt;0,(M39/L39)*(-1),M39/ABS(L39)),M39/ABS(L39))),0),IF(M39=0,0,(IF(M39&gt;0,1,-1))))</f>
        <v>0</v>
      </c>
      <c r="O39" s="15">
        <v>0</v>
      </c>
      <c r="P39" s="15">
        <f>H39-K39</f>
        <v>0</v>
      </c>
      <c r="Q39" s="19">
        <v>0</v>
      </c>
      <c r="R39" s="19">
        <v>0</v>
      </c>
      <c r="S39" s="19">
        <v>0</v>
      </c>
    </row>
    <row r="40" spans="1:20" ht="17.25" customHeight="1">
      <c r="A40" s="24"/>
      <c r="B40" s="24"/>
      <c r="C40" s="2" t="s">
        <v>36</v>
      </c>
      <c r="D40" s="10">
        <v>0</v>
      </c>
      <c r="E40" s="10">
        <v>0</v>
      </c>
      <c r="F40" s="10">
        <v>0</v>
      </c>
      <c r="G40" s="11" t="str">
        <f>C40</f>
        <v>(540) Publication Related Expenses</v>
      </c>
      <c r="H40" s="10">
        <v>1500</v>
      </c>
      <c r="I40" s="12">
        <v>0</v>
      </c>
      <c r="J40" s="12">
        <v>0</v>
      </c>
      <c r="K40" s="10">
        <v>0</v>
      </c>
      <c r="L40" s="10">
        <v>1500</v>
      </c>
      <c r="M40" s="10">
        <f>L40-K40</f>
        <v>1500</v>
      </c>
      <c r="N40" s="13">
        <f>IF(L40&lt;&gt;0,IF(M40&lt;&gt;0,(IF(M40&lt;0,IF(L40&lt;0,(M40/L40)*(-1),M40/ABS(L40)),M40/ABS(L40))),0),IF(M40=0,0,(IF(M40&gt;0,1,-1))))</f>
        <v>1</v>
      </c>
      <c r="O40" s="10">
        <v>0</v>
      </c>
      <c r="P40" s="10">
        <f>H40-K40</f>
        <v>1500</v>
      </c>
      <c r="Q40" s="14">
        <v>1500</v>
      </c>
      <c r="R40" s="14">
        <v>1500</v>
      </c>
      <c r="S40" s="14">
        <v>1</v>
      </c>
      <c r="T40" s="42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6.5" customHeight="1">
      <c r="A42" s="4"/>
      <c r="B42" s="4"/>
      <c r="C42" s="3"/>
      <c r="D42" s="15"/>
      <c r="E42" s="15"/>
      <c r="F42" s="15"/>
      <c r="G42" s="16"/>
      <c r="H42" s="15"/>
      <c r="I42" s="17"/>
      <c r="J42" s="17"/>
      <c r="K42" s="15"/>
      <c r="L42" s="15"/>
      <c r="M42" s="15"/>
      <c r="N42" s="8"/>
      <c r="O42" s="15"/>
      <c r="P42" s="15"/>
      <c r="T42" s="6"/>
    </row>
    <row r="43" spans="1:20" ht="17.25" customHeight="1">
      <c r="A43" s="24"/>
      <c r="B43" s="24"/>
      <c r="C43" s="2" t="s">
        <v>44</v>
      </c>
      <c r="D43" s="10">
        <v>600</v>
      </c>
      <c r="E43" s="10">
        <v>149.916666666667</v>
      </c>
      <c r="F43" s="10">
        <v>0</v>
      </c>
      <c r="G43" s="11" t="s">
        <v>72</v>
      </c>
      <c r="H43" s="10">
        <v>3299</v>
      </c>
      <c r="I43" s="12">
        <v>-450.08333333333297</v>
      </c>
      <c r="J43" s="12">
        <v>-3.0022234574763802</v>
      </c>
      <c r="K43" s="10">
        <v>1404.27</v>
      </c>
      <c r="L43" s="10">
        <v>3299</v>
      </c>
      <c r="M43" s="10">
        <f>L43-K43</f>
        <v>1894.73</v>
      </c>
      <c r="N43" s="13">
        <f>IF(L43&lt;&gt;0,IF(M43&lt;&gt;0,(IF(M43&lt;0,IF(L43&lt;0,(M43/L43)*(-1),M43/ABS(L43)),M43/ABS(L43))),0),IF(M43=0,0,(IF(M43&gt;0,1,-1))))</f>
        <v>0.57433464686268565</v>
      </c>
      <c r="O43" s="10">
        <v>542.36000000000001</v>
      </c>
      <c r="P43" s="10">
        <f>H43-K43</f>
        <v>1894.73</v>
      </c>
      <c r="Q43" s="14">
        <v>3299</v>
      </c>
      <c r="R43" s="14">
        <v>1894.73</v>
      </c>
      <c r="S43" s="14">
        <v>0.57433464686268598</v>
      </c>
      <c r="T43" s="42"/>
    </row>
    <row r="44" spans="1:20" ht="16.5" customHeight="1">
      <c r="A44" s="4"/>
      <c r="B44" s="4"/>
      <c r="C44" s="3"/>
      <c r="D44" s="15"/>
      <c r="E44" s="15"/>
      <c r="F44" s="15"/>
      <c r="G44" s="16"/>
      <c r="H44" s="15"/>
      <c r="I44" s="17"/>
      <c r="J44" s="17"/>
      <c r="K44" s="15"/>
      <c r="L44" s="15"/>
      <c r="M44" s="15"/>
      <c r="N44" s="8"/>
      <c r="O44" s="15"/>
      <c r="P44" s="15"/>
      <c r="T44" s="6"/>
    </row>
    <row r="45" spans="1:20" ht="16.5" customHeight="1">
      <c r="A45" s="4"/>
      <c r="B45" s="4"/>
      <c r="C45" s="3" t="s">
        <v>49</v>
      </c>
      <c r="D45" s="15">
        <v>0</v>
      </c>
      <c r="E45" s="15">
        <v>0</v>
      </c>
      <c r="F45" s="15">
        <v>0</v>
      </c>
      <c r="G45" s="16" t="str">
        <f>C45</f>
        <v>(5910) IUT/REPRO CTR</v>
      </c>
      <c r="H45" s="15">
        <v>45</v>
      </c>
      <c r="I45" s="17">
        <v>0</v>
      </c>
      <c r="J45" s="17">
        <v>0</v>
      </c>
      <c r="K45" s="15">
        <v>0</v>
      </c>
      <c r="L45" s="15">
        <v>45</v>
      </c>
      <c r="M45" s="15">
        <f>L45-K45</f>
        <v>45</v>
      </c>
      <c r="N45" s="18">
        <f>IF(L45&lt;&gt;0,IF(M45&lt;&gt;0,(IF(M45&lt;0,IF(L45&lt;0,(M45/L45)*(-1),M45/ABS(L45)),M45/ABS(L45))),0),IF(M45=0,0,(IF(M45&gt;0,1,-1))))</f>
        <v>1</v>
      </c>
      <c r="O45" s="15">
        <v>0</v>
      </c>
      <c r="P45" s="15">
        <f>H45-K45</f>
        <v>45</v>
      </c>
      <c r="Q45" s="19">
        <v>45</v>
      </c>
      <c r="R45" s="19">
        <v>45</v>
      </c>
      <c r="S45" s="19">
        <v>1</v>
      </c>
      <c r="T45" s="6"/>
    </row>
    <row r="46" spans="1:20" ht="16.5" customHeight="1">
      <c r="C46" s="3" t="s">
        <v>51</v>
      </c>
      <c r="D46" s="15">
        <v>0</v>
      </c>
      <c r="E46" s="15">
        <v>81.6666666666667</v>
      </c>
      <c r="F46" s="15">
        <v>-151.47999999999999</v>
      </c>
      <c r="G46" s="16" t="str">
        <f>C46</f>
        <v>(5940) IUT/REGISTRATION PROCESSING</v>
      </c>
      <c r="H46" s="15">
        <v>980.00000000000102</v>
      </c>
      <c r="I46" s="17">
        <v>81.6666666666667</v>
      </c>
      <c r="J46" s="17">
        <v>1</v>
      </c>
      <c r="K46" s="15">
        <v>953.75</v>
      </c>
      <c r="L46" s="15">
        <v>980.00000000000102</v>
      </c>
      <c r="M46" s="15">
        <f>L46-K46</f>
        <v>26.250000000001023</v>
      </c>
      <c r="N46" s="18">
        <f>IF(L46&lt;&gt;0,IF(M46&lt;&gt;0,(IF(M46&lt;0,IF(L46&lt;0,(M46/L46)*(-1),M46/ABS(L46)),M46/ABS(L46))),0),IF(M46=0,0,(IF(M46&gt;0,1,-1))))</f>
        <v>0.026785714285715301</v>
      </c>
      <c r="O46" s="15">
        <v>647.42999999999995</v>
      </c>
      <c r="P46" s="15">
        <f>H46-K46</f>
        <v>26.250000000001023</v>
      </c>
      <c r="Q46" s="19">
        <v>980.00000000000102</v>
      </c>
      <c r="R46" s="19">
        <v>26.2500000000006</v>
      </c>
      <c r="S46" s="19">
        <v>0.026785714285714898</v>
      </c>
    </row>
    <row r="47" spans="1:20" ht="13.5" hidden="1">
      <c r="A47" s="4"/>
      <c r="B47" s="4"/>
      <c r="C47" s="3" t="s">
        <v>52</v>
      </c>
      <c r="D47" s="15">
        <v>0</v>
      </c>
      <c r="E47" s="15">
        <v>81.6666666666667</v>
      </c>
      <c r="F47" s="15">
        <v>-151.47999999999999</v>
      </c>
      <c r="G47" s="16" t="str">
        <f>C47</f>
        <v>(590) IUT</v>
      </c>
      <c r="H47" s="15">
        <v>1025</v>
      </c>
      <c r="I47" s="17">
        <v>81.6666666666667</v>
      </c>
      <c r="J47" s="17">
        <v>1</v>
      </c>
      <c r="K47" s="15">
        <v>953.75</v>
      </c>
      <c r="L47" s="15">
        <v>1025</v>
      </c>
      <c r="M47" s="15">
        <f>L47-K47</f>
        <v>71.25</v>
      </c>
      <c r="N47" s="18">
        <f>IF(L47&lt;&gt;0,IF(M47&lt;&gt;0,(IF(M47&lt;0,IF(L47&lt;0,(M47/L47)*(-1),M47/ABS(L47)),M47/ABS(L47))),0),IF(M47=0,0,(IF(M47&gt;0,1,-1))))</f>
        <v>0.069512195121951226</v>
      </c>
      <c r="O47" s="15">
        <v>647.42999999999995</v>
      </c>
      <c r="P47" s="15">
        <f>H47-K47</f>
        <v>71.25</v>
      </c>
      <c r="Q47" s="19">
        <v>1025</v>
      </c>
      <c r="R47" s="19">
        <v>71.250000000000696</v>
      </c>
      <c r="S47" s="19">
        <v>0.069512195121951795</v>
      </c>
      <c r="T47" s="6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6.5" customHeight="1">
      <c r="A49" s="24"/>
      <c r="B49" s="24"/>
      <c r="C49" s="2" t="s">
        <v>53</v>
      </c>
      <c r="D49" s="10">
        <v>0</v>
      </c>
      <c r="E49" s="10">
        <v>81.6666666666667</v>
      </c>
      <c r="F49" s="10">
        <v>-151.47999999999999</v>
      </c>
      <c r="G49" s="11" t="str">
        <f>C49</f>
        <v>(52) Total Indirect Expenses</v>
      </c>
      <c r="H49" s="10">
        <v>1025</v>
      </c>
      <c r="I49" s="12">
        <v>81.6666666666667</v>
      </c>
      <c r="J49" s="12">
        <v>1</v>
      </c>
      <c r="K49" s="10">
        <v>953.75</v>
      </c>
      <c r="L49" s="10">
        <v>1025</v>
      </c>
      <c r="M49" s="10">
        <f>L49-K49</f>
        <v>71.25</v>
      </c>
      <c r="N49" s="13">
        <f>IF(L49&lt;&gt;0,IF(M49&lt;&gt;0,(IF(M49&lt;0,IF(L49&lt;0,(M49/L49)*(-1),M49/ABS(L49)),M49/ABS(L49))),0),IF(M49=0,0,(IF(M49&gt;0,1,-1))))</f>
        <v>0.069512195121951226</v>
      </c>
      <c r="O49" s="10">
        <v>647.42999999999995</v>
      </c>
      <c r="P49" s="10">
        <f>H49-K49</f>
        <v>71.25</v>
      </c>
      <c r="Q49" s="14">
        <v>1025</v>
      </c>
      <c r="R49" s="14">
        <v>71.250000000000696</v>
      </c>
      <c r="S49" s="14">
        <v>0.069512195121951795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7.25" customHeight="1">
      <c r="A51" s="24"/>
      <c r="B51" s="24"/>
      <c r="C51" s="2" t="s">
        <v>54</v>
      </c>
      <c r="D51" s="10">
        <v>600</v>
      </c>
      <c r="E51" s="10">
        <v>231.583333333333</v>
      </c>
      <c r="F51" s="10">
        <v>-151.47999999999999</v>
      </c>
      <c r="G51" s="11" t="s">
        <v>73</v>
      </c>
      <c r="H51" s="10">
        <v>4324</v>
      </c>
      <c r="I51" s="12">
        <v>-368.41666666666703</v>
      </c>
      <c r="J51" s="12">
        <v>-1.5908600215905</v>
      </c>
      <c r="K51" s="10">
        <v>2358.02</v>
      </c>
      <c r="L51" s="10">
        <v>4324</v>
      </c>
      <c r="M51" s="10">
        <f>L51-K51</f>
        <v>1965.98</v>
      </c>
      <c r="N51" s="13">
        <f>IF(L51&lt;&gt;0,IF(M51&lt;&gt;0,(IF(M51&lt;0,IF(L51&lt;0,(M51/L51)*(-1),M51/ABS(L51)),M51/ABS(L51))),0),IF(M51=0,0,(IF(M51&gt;0,1,-1))))</f>
        <v>0.45466697502312675</v>
      </c>
      <c r="O51" s="10">
        <v>1189.79</v>
      </c>
      <c r="P51" s="10">
        <f>H51-K51</f>
        <v>1965.98</v>
      </c>
      <c r="Q51" s="14">
        <v>4324</v>
      </c>
      <c r="R51" s="14">
        <v>1965.98</v>
      </c>
      <c r="S51" s="14">
        <v>0.45466697502312697</v>
      </c>
      <c r="T51" s="42"/>
    </row>
    <row r="52" spans="1:20" ht="16.5" customHeight="1">
      <c r="A52" s="4"/>
      <c r="B52" s="4"/>
      <c r="C52" s="3"/>
      <c r="D52" s="15"/>
      <c r="E52" s="15"/>
      <c r="F52" s="15"/>
      <c r="G52" s="16"/>
      <c r="H52" s="15"/>
      <c r="I52" s="17"/>
      <c r="J52" s="17"/>
      <c r="K52" s="15"/>
      <c r="L52" s="15"/>
      <c r="M52" s="15"/>
      <c r="N52" s="8"/>
      <c r="O52" s="15"/>
      <c r="P52" s="15"/>
      <c r="T52" s="6"/>
    </row>
    <row r="53" spans="1:20" ht="17.25" customHeight="1">
      <c r="A53" s="24"/>
      <c r="B53" s="24"/>
      <c r="C53" s="2" t="s">
        <v>55</v>
      </c>
      <c r="D53" s="10">
        <v>-600</v>
      </c>
      <c r="E53" s="10">
        <v>1518.4166666666699</v>
      </c>
      <c r="F53" s="10">
        <v>151.47999999999999</v>
      </c>
      <c r="G53" s="11" t="s">
        <v>74</v>
      </c>
      <c r="H53" s="10">
        <v>16676</v>
      </c>
      <c r="I53" s="12">
        <v>2118.4166666666702</v>
      </c>
      <c r="J53" s="12">
        <v>1.3951484550793001</v>
      </c>
      <c r="K53" s="10">
        <v>26606.98</v>
      </c>
      <c r="L53" s="10">
        <v>16676</v>
      </c>
      <c r="M53" s="10">
        <f>K53-L53</f>
        <v>9930.9799999999996</v>
      </c>
      <c r="N53" s="13">
        <f>IF(L53&lt;&gt;0,IF(M53&lt;&gt;0,(IF(M53&lt;0,IF(L53&lt;0,(M53/L53)*(-1),M53/ABS(L53)),M53/ABS(L53))),0),IF(M53=0,0,(IF(M53&gt;0,1,-1))))</f>
        <v>0.59552530582873586</v>
      </c>
      <c r="O53" s="10">
        <v>12745.209999999999</v>
      </c>
      <c r="P53" s="10">
        <f>H53-K53</f>
        <v>-9930.9799999999996</v>
      </c>
      <c r="Q53" s="14">
        <v>16676</v>
      </c>
      <c r="R53" s="14">
        <v>-9930.9799999999996</v>
      </c>
      <c r="S53" s="14">
        <v>-0.59552530582873597</v>
      </c>
      <c r="T53" s="42"/>
    </row>
    <row r="54" spans="1:20" ht="16.5" customHeight="1">
      <c r="A54" s="4"/>
      <c r="B54" s="4"/>
      <c r="C54" s="3"/>
      <c r="D54" s="15"/>
      <c r="E54" s="15"/>
      <c r="F54" s="15"/>
      <c r="G54" s="16"/>
      <c r="H54" s="15"/>
      <c r="I54" s="17"/>
      <c r="J54" s="17"/>
      <c r="K54" s="15"/>
      <c r="L54" s="15"/>
      <c r="M54" s="15"/>
      <c r="N54" s="8"/>
      <c r="O54" s="15"/>
      <c r="P54" s="15"/>
      <c r="T54" s="6"/>
    </row>
    <row r="55" spans="1:20" ht="16.5" customHeight="1">
      <c r="A55" s="4"/>
      <c r="B55" s="4"/>
      <c r="C55" s="3" t="s">
        <v>56</v>
      </c>
      <c r="D55" s="15">
        <v>0</v>
      </c>
      <c r="E55" s="15">
        <v>231</v>
      </c>
      <c r="F55" s="15">
        <v>0</v>
      </c>
      <c r="G55" s="16" t="str">
        <f>C55</f>
        <v>(5911) IUT/OVERHEAD</v>
      </c>
      <c r="H55" s="15">
        <v>2772</v>
      </c>
      <c r="I55" s="17">
        <v>231</v>
      </c>
      <c r="J55" s="17">
        <v>1</v>
      </c>
      <c r="K55" s="15">
        <v>3823.3800000000001</v>
      </c>
      <c r="L55" s="15">
        <v>2772</v>
      </c>
      <c r="M55" s="15">
        <f>L55-K55</f>
        <v>-1051.3800000000001</v>
      </c>
      <c r="N55" s="18">
        <f>IF(L55&lt;&gt;0,IF(M55&lt;&gt;0,(IF(M55&lt;0,IF(L55&lt;0,(M55/L55)*(-1),M55/ABS(L55)),M55/ABS(L55))),0),IF(M55=0,0,(IF(M55&gt;0,1,-1))))</f>
        <v>-0.37928571428571434</v>
      </c>
      <c r="O55" s="15">
        <v>1839.4200000000001</v>
      </c>
      <c r="P55" s="15">
        <f>H55-K55</f>
        <v>-1051.3800000000001</v>
      </c>
      <c r="Q55" s="19">
        <v>2772</v>
      </c>
      <c r="R55" s="19">
        <v>-1051.3800000000001</v>
      </c>
      <c r="S55" s="19">
        <v>-0.379285714285714</v>
      </c>
      <c r="T55" s="6"/>
    </row>
    <row r="56" spans="1:20" ht="17.25" customHeight="1">
      <c r="A56" s="24"/>
      <c r="B56" s="24"/>
      <c r="C56" s="2" t="s">
        <v>58</v>
      </c>
      <c r="D56" s="10">
        <v>0</v>
      </c>
      <c r="E56" s="10">
        <v>231</v>
      </c>
      <c r="F56" s="10">
        <v>0</v>
      </c>
      <c r="G56" s="11" t="str">
        <f>C56</f>
        <v>(OH&amp;TX) TOTAL OVERHEAD /TAXES</v>
      </c>
      <c r="H56" s="10">
        <v>2772</v>
      </c>
      <c r="I56" s="12">
        <v>231</v>
      </c>
      <c r="J56" s="12">
        <v>1</v>
      </c>
      <c r="K56" s="10">
        <v>3823.3800000000001</v>
      </c>
      <c r="L56" s="10">
        <v>2772</v>
      </c>
      <c r="M56" s="10">
        <f>L56-K56</f>
        <v>-1051.3800000000001</v>
      </c>
      <c r="N56" s="13">
        <f>IF(L56&lt;&gt;0,IF(M56&lt;&gt;0,(IF(M56&lt;0,IF(L56&lt;0,(M56/L56)*(-1),M56/ABS(L56)),M56/ABS(L56))),0),IF(M56=0,0,(IF(M56&gt;0,1,-1))))</f>
        <v>-0.37928571428571434</v>
      </c>
      <c r="O56" s="10">
        <v>1839.4200000000001</v>
      </c>
      <c r="P56" s="10">
        <f>H56-K56</f>
        <v>-1051.3800000000001</v>
      </c>
      <c r="Q56" s="14">
        <v>2772</v>
      </c>
      <c r="R56" s="14">
        <v>-1051.3800000000001</v>
      </c>
      <c r="S56" s="14">
        <v>-0.379285714285714</v>
      </c>
      <c r="T56" s="42"/>
    </row>
    <row r="57" spans="1:20" ht="16.5" customHeight="1">
      <c r="A57" s="4"/>
      <c r="B57" s="4"/>
      <c r="C57" s="3"/>
      <c r="D57" s="15"/>
      <c r="E57" s="15"/>
      <c r="F57" s="15"/>
      <c r="G57" s="16"/>
      <c r="H57" s="15"/>
      <c r="I57" s="17"/>
      <c r="J57" s="17"/>
      <c r="K57" s="15"/>
      <c r="L57" s="15"/>
      <c r="M57" s="15"/>
      <c r="N57" s="8"/>
      <c r="O57" s="15"/>
      <c r="P57" s="15"/>
      <c r="T57" s="6"/>
    </row>
    <row r="58" spans="1:20" ht="17.25" customHeight="1">
      <c r="A58" s="24"/>
      <c r="B58" s="24"/>
      <c r="C58" s="2" t="s">
        <v>59</v>
      </c>
      <c r="D58" s="10">
        <v>600</v>
      </c>
      <c r="E58" s="10">
        <v>462.58333333333297</v>
      </c>
      <c r="F58" s="10">
        <v>-151.47999999999999</v>
      </c>
      <c r="G58" s="11" t="s">
        <v>75</v>
      </c>
      <c r="H58" s="10">
        <v>7096</v>
      </c>
      <c r="I58" s="12">
        <v>-137.416666666667</v>
      </c>
      <c r="J58" s="12">
        <v>-0.297063592145559</v>
      </c>
      <c r="K58" s="10">
        <v>6181.3999999999996</v>
      </c>
      <c r="L58" s="10">
        <v>7096</v>
      </c>
      <c r="M58" s="10">
        <f>L58-K58</f>
        <v>914.60000000000036</v>
      </c>
      <c r="N58" s="13">
        <f>IF(L58&lt;&gt;0,IF(M58&lt;&gt;0,(IF(M58&lt;0,IF(L58&lt;0,(M58/L58)*(-1),M58/ABS(L58)),M58/ABS(L58))),0),IF(M58=0,0,(IF(M58&gt;0,1,-1))))</f>
        <v>0.12888951521984221</v>
      </c>
      <c r="O58" s="10">
        <v>3029.21</v>
      </c>
      <c r="P58" s="10">
        <f>H58-K58</f>
        <v>914.60000000000036</v>
      </c>
      <c r="Q58" s="20">
        <v>7096</v>
      </c>
      <c r="R58" s="20">
        <v>914.60000000000105</v>
      </c>
      <c r="S58" s="20">
        <v>0.12888951521984199</v>
      </c>
      <c r="T58" s="42"/>
    </row>
    <row r="59" spans="1:20" ht="16.5" customHeight="1">
      <c r="A59" s="4"/>
      <c r="B59" s="4"/>
      <c r="C59" s="3"/>
      <c r="D59" s="15"/>
      <c r="E59" s="15"/>
      <c r="F59" s="15"/>
      <c r="G59" s="16"/>
      <c r="H59" s="15"/>
      <c r="I59" s="17"/>
      <c r="J59" s="17"/>
      <c r="K59" s="15"/>
      <c r="L59" s="15"/>
      <c r="M59" s="15"/>
      <c r="N59" s="8"/>
      <c r="O59" s="15"/>
      <c r="P59" s="15"/>
      <c r="T59" s="6"/>
    </row>
    <row r="60" spans="1:20" ht="17.25" customHeight="1">
      <c r="A60" s="24"/>
      <c r="B60" s="24"/>
      <c r="C60" s="4" t="s">
        <v>60</v>
      </c>
      <c r="D60" s="10">
        <v>-600</v>
      </c>
      <c r="E60" s="10">
        <v>1287.4166666666699</v>
      </c>
      <c r="F60" s="10">
        <v>151.47999999999999</v>
      </c>
      <c r="G60" s="11" t="s">
        <v>76</v>
      </c>
      <c r="H60" s="10">
        <v>13904</v>
      </c>
      <c r="I60" s="12">
        <v>1887.4166666666699</v>
      </c>
      <c r="J60" s="12">
        <v>1.4660495824972499</v>
      </c>
      <c r="K60" s="10">
        <v>22783.599999999999</v>
      </c>
      <c r="L60" s="10">
        <v>13904</v>
      </c>
      <c r="M60" s="10">
        <f>K60-L60</f>
        <v>8879.5999999999985</v>
      </c>
      <c r="N60" s="13">
        <f>IF(L60&lt;&gt;0,IF(M60&lt;&gt;0,(IF(M60&lt;0,IF(L60&lt;0,(M60/L60)*(-1),M60/ABS(L60)),M60/ABS(L60))),0),IF(M60=0,0,(IF(M60&gt;0,1,-1))))</f>
        <v>0.63863636363636356</v>
      </c>
      <c r="O60" s="10">
        <v>10905.790000000001</v>
      </c>
      <c r="P60" s="10">
        <f>H60-K60</f>
        <v>-8879.5999999999985</v>
      </c>
      <c r="Q60" s="21">
        <v>13904</v>
      </c>
      <c r="R60" s="21">
        <v>-8879.6000000000095</v>
      </c>
      <c r="S60" s="21">
        <v>-0.638636363636364</v>
      </c>
      <c r="T60" s="42"/>
    </row>
    <row r="61" spans="1:20" ht="16.5" customHeight="1">
      <c r="A61" s="4"/>
      <c r="B61" s="4"/>
      <c r="C61" s="3"/>
      <c r="D61" s="15"/>
      <c r="E61" s="15"/>
      <c r="F61" s="15"/>
      <c r="G61" s="16"/>
      <c r="H61" s="15"/>
      <c r="I61" s="17"/>
      <c r="J61" s="17"/>
      <c r="K61" s="15"/>
      <c r="L61" s="15"/>
      <c r="M61" s="15"/>
      <c r="N61" s="8"/>
      <c r="O61" s="15"/>
      <c r="P61" s="15"/>
      <c r="T61" s="6"/>
    </row>
    <row r="62" spans="1:20" ht="13.5" customHeight="1">
      <c r="A62" s="6"/>
      <c r="B62" s="6"/>
      <c r="C62" s="4"/>
      <c r="D62" s="15"/>
      <c r="E62" s="15"/>
      <c r="F62" s="15"/>
      <c r="G62" s="16" t="s">
        <v>77</v>
      </c>
      <c r="H62" s="15"/>
      <c r="I62" s="17"/>
      <c r="J62" s="17"/>
      <c r="K62" s="15"/>
      <c r="L62" s="15"/>
      <c r="M62" s="15"/>
      <c r="N62" s="8"/>
      <c r="O62" s="15"/>
      <c r="P62" s="15"/>
      <c r="Q62" s="22"/>
      <c r="R62" s="22"/>
      <c r="S62" s="22"/>
      <c r="T62" s="6"/>
    </row>
    <row r="63" spans="1:20" ht="13.5" customHeight="1">
      <c r="C63" s="2" t="s">
        <v>61</v>
      </c>
      <c r="D63" s="10">
        <v>-600</v>
      </c>
      <c r="E63" s="10">
        <v>1287.4166666666699</v>
      </c>
      <c r="F63" s="10">
        <v>151.47999999999999</v>
      </c>
      <c r="G63" s="11" t="s">
        <v>78</v>
      </c>
      <c r="H63" s="10">
        <v>13904</v>
      </c>
      <c r="I63" s="12">
        <v>1887.4166666666699</v>
      </c>
      <c r="J63" s="12">
        <v>1.4660495824972499</v>
      </c>
      <c r="K63" s="10">
        <v>22783.599999999999</v>
      </c>
      <c r="L63" s="10">
        <v>13904</v>
      </c>
      <c r="M63" s="10">
        <f>K63-L63</f>
        <v>8879.5999999999985</v>
      </c>
      <c r="N63" s="13">
        <f>IF(L63&lt;&gt;0,IF(M63&lt;&gt;0,(IF(M63&lt;0,IF(L63&lt;0,(M63/L63)*(-1),M63/ABS(L63)),M63/ABS(L63))),0),IF(M63=0,0,(IF(M63&gt;0,1,-1))))</f>
        <v>0.63863636363636356</v>
      </c>
      <c r="O63" s="10">
        <v>10905.790000000001</v>
      </c>
      <c r="P63" s="10">
        <f>H63-K63</f>
        <v>-8879.5999999999985</v>
      </c>
      <c r="Q63" s="20">
        <v>13904</v>
      </c>
      <c r="R63" s="20">
        <v>-8879.6000000000095</v>
      </c>
      <c r="S63" s="20">
        <v>-0.638636363636364</v>
      </c>
    </row>
    <row r="64" spans="1:20" ht="13.5" customHeight="1">
      <c r="C64" s="2" t="s">
        <v>62</v>
      </c>
      <c r="D64" s="10">
        <v>-600</v>
      </c>
      <c r="E64" s="10">
        <v>1287.4166666666699</v>
      </c>
      <c r="F64" s="10">
        <v>151.47999999999999</v>
      </c>
      <c r="G64" s="11" t="s">
        <v>79</v>
      </c>
      <c r="H64" s="10">
        <v>13904</v>
      </c>
      <c r="I64" s="12">
        <v>1887.4166666666699</v>
      </c>
      <c r="J64" s="12">
        <v>1.4660495824972499</v>
      </c>
      <c r="K64" s="10">
        <v>22783.599999999999</v>
      </c>
      <c r="L64" s="10">
        <v>13904</v>
      </c>
      <c r="M64" s="10">
        <f>K64-L64</f>
        <v>8879.5999999999985</v>
      </c>
      <c r="N64" s="13">
        <f>IF(L64&lt;&gt;0,IF(M64&lt;&gt;0,(IF(M64&lt;0,IF(L64&lt;0,(M64/L64)*(-1),M64/ABS(L64)),M64/ABS(L64))),0),IF(M64=0,0,(IF(M64&gt;0,1,-1))))</f>
        <v>0.63863636363636356</v>
      </c>
      <c r="O64" s="10">
        <v>10905.790000000001</v>
      </c>
      <c r="P64" s="10">
        <f>H64-K64</f>
        <v>-8879.5999999999985</v>
      </c>
      <c r="Q64" s="20">
        <v>13904</v>
      </c>
      <c r="R64" s="20">
        <v>-8879.6000000000095</v>
      </c>
      <c r="S64" s="20">
        <v>-0.638636363636364</v>
      </c>
    </row>
    <row r="65" spans="1:20" ht="16.5" customHeight="1">
      <c r="A65" s="4"/>
      <c r="B65" s="4"/>
      <c r="C65" s="4"/>
      <c r="D65" s="6"/>
      <c r="E65" s="6"/>
      <c r="F65" s="6"/>
      <c r="G65" s="6"/>
      <c r="I65" s="4"/>
      <c r="J65" s="4"/>
      <c r="N65" s="8"/>
      <c r="O65" s="6"/>
      <c r="P65" s="6"/>
      <c r="T65" s="6"/>
    </row>
    <row r="66" spans="1:20" ht="16.5" customHeight="1">
      <c r="A66" s="4"/>
      <c r="B66" s="4"/>
      <c r="C66" s="4"/>
      <c r="D66" s="6"/>
      <c r="E66" s="6"/>
      <c r="F66" s="6"/>
      <c r="G66" s="6"/>
      <c r="I66" s="4"/>
      <c r="J66" s="4"/>
      <c r="N66" s="8"/>
      <c r="O66" s="6"/>
      <c r="P66" s="6"/>
      <c r="T66" s="6"/>
    </row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1:20" ht="13.5" customHeight="1"/>
    <row r="95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80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92</v>
      </c>
      <c r="T1" s="6"/>
    </row>
    <row r="2" spans="1:20" ht="18.75" customHeight="1">
      <c r="A2" s="4"/>
      <c r="B2" s="4"/>
      <c r="C2" s="4" t="s">
        <v>81</v>
      </c>
      <c r="E2" s="46"/>
      <c r="F2" s="46"/>
      <c r="H2" s="30"/>
      <c r="I2" s="33"/>
      <c r="J2" s="33"/>
      <c r="K2" s="30" t="s">
        <v>87</v>
      </c>
      <c r="L2" s="30"/>
      <c r="M2" s="30"/>
      <c r="N2" s="38"/>
      <c r="O2" s="41" t="s">
        <v>119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82</v>
      </c>
      <c r="D3" s="45" t="str">
        <f>D6</f>
        <v>Fund: OPERATING/DIVISIONS FUND (12): 12</v>
      </c>
      <c r="H3" s="45"/>
      <c r="I3" s="34"/>
      <c r="J3" s="34"/>
      <c r="K3" s="45" t="s">
        <v>91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ASSOC-LITA Forum: 412-5353</v>
      </c>
      <c r="H4" s="31"/>
      <c r="I4" s="35"/>
      <c r="J4" s="35"/>
      <c r="K4" s="31" t="str">
        <f>"For the "&amp;MID(C3,6,2)&amp;" Months Ending "&amp;C2</f>
        <v>For the 12 Months Ending August 2018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83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135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86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August 2018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64</v>
      </c>
      <c r="E13" s="28" t="s">
        <v>65</v>
      </c>
      <c r="F13" s="28" t="s">
        <v>85</v>
      </c>
      <c r="G13" s="29"/>
      <c r="H13" s="28" t="s">
        <v>67</v>
      </c>
      <c r="I13" s="23"/>
      <c r="J13" s="23"/>
      <c r="K13" s="28" t="s">
        <v>64</v>
      </c>
      <c r="L13" s="28" t="s">
        <v>65</v>
      </c>
      <c r="M13" s="28" t="s">
        <v>68</v>
      </c>
      <c r="N13" s="18" t="s">
        <v>69</v>
      </c>
      <c r="O13" s="28" t="s">
        <v>85</v>
      </c>
      <c r="P13" s="28" t="s">
        <v>89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64</v>
      </c>
      <c r="G14" s="29"/>
      <c r="H14" s="28"/>
      <c r="I14" s="23"/>
      <c r="J14" s="23"/>
      <c r="K14" s="28"/>
      <c r="L14" s="28"/>
      <c r="M14" s="28"/>
      <c r="N14" s="18"/>
      <c r="O14" s="28" t="s">
        <v>64</v>
      </c>
      <c r="P14" s="28" t="s">
        <v>90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63</v>
      </c>
      <c r="E15" s="5" t="s">
        <v>63</v>
      </c>
      <c r="F15" s="5" t="s">
        <v>63</v>
      </c>
      <c r="G15" s="6"/>
      <c r="H15" s="5" t="s">
        <v>63</v>
      </c>
      <c r="I15" s="7" t="s">
        <v>63</v>
      </c>
      <c r="J15" s="7" t="s">
        <v>63</v>
      </c>
      <c r="K15" s="5" t="s">
        <v>70</v>
      </c>
      <c r="L15" s="5" t="s">
        <v>70</v>
      </c>
      <c r="N15" s="8"/>
      <c r="O15" s="5" t="s">
        <v>70</v>
      </c>
      <c r="P15" s="6"/>
      <c r="Q15" s="9" t="s">
        <v>70</v>
      </c>
      <c r="R15" s="9" t="s">
        <v>70</v>
      </c>
      <c r="S15" s="9" t="s">
        <v>70</v>
      </c>
      <c r="T15" s="6"/>
    </row>
    <row r="16" spans="1:20" ht="13.5" hidden="1">
      <c r="A16" s="4"/>
      <c r="B16" s="4"/>
      <c r="C16" s="4"/>
      <c r="D16" s="5" t="s">
        <v>64</v>
      </c>
      <c r="E16" s="5" t="s">
        <v>65</v>
      </c>
      <c r="F16" s="5" t="s">
        <v>66</v>
      </c>
      <c r="G16" s="6"/>
      <c r="H16" s="5" t="s">
        <v>67</v>
      </c>
      <c r="I16" s="7" t="s">
        <v>68</v>
      </c>
      <c r="J16" s="7" t="s">
        <v>69</v>
      </c>
      <c r="K16" s="5" t="s">
        <v>64</v>
      </c>
      <c r="L16" s="5" t="s">
        <v>65</v>
      </c>
      <c r="N16" s="8"/>
      <c r="O16" s="5" t="s">
        <v>66</v>
      </c>
      <c r="P16" s="6"/>
      <c r="Q16" s="9" t="s">
        <v>67</v>
      </c>
      <c r="R16" s="9" t="s">
        <v>68</v>
      </c>
      <c r="S16" s="9" t="s">
        <v>69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 t="s">
        <v>7</v>
      </c>
      <c r="D23" s="15">
        <v>0</v>
      </c>
      <c r="E23" s="15">
        <v>0</v>
      </c>
      <c r="F23" s="15">
        <v>0</v>
      </c>
      <c r="G23" s="16" t="str">
        <f>C23</f>
        <v>(4200) REGISTRATION FEES</v>
      </c>
      <c r="H23" s="15">
        <v>100000</v>
      </c>
      <c r="I23" s="17">
        <v>0</v>
      </c>
      <c r="J23" s="17">
        <v>0</v>
      </c>
      <c r="K23" s="15">
        <v>105622</v>
      </c>
      <c r="L23" s="15">
        <v>100000</v>
      </c>
      <c r="M23" s="15">
        <f>K23-L23</f>
        <v>5622</v>
      </c>
      <c r="N23" s="18">
        <f>IF(L23&lt;&gt;0,IF(M23&lt;&gt;0,(IF(M23&lt;0,IF(L23&lt;0,(M23/L23)*(-1),M23/ABS(L23)),M23/ABS(L23))),0),IF(M23=0,0,(IF(M23&gt;0,1,-1))))</f>
        <v>0.056219999999999999</v>
      </c>
      <c r="O23" s="15">
        <v>103359</v>
      </c>
      <c r="P23" s="15">
        <f>H23-K23</f>
        <v>-5622</v>
      </c>
      <c r="Q23" s="19">
        <v>100000</v>
      </c>
      <c r="R23" s="19">
        <v>-5622</v>
      </c>
      <c r="S23" s="19">
        <v>-0.056219999999999999</v>
      </c>
      <c r="T23" s="6"/>
    </row>
    <row r="24" spans="1:20" ht="17.25" customHeight="1">
      <c r="A24" s="24"/>
      <c r="B24" s="24"/>
      <c r="C24" s="2" t="s">
        <v>8</v>
      </c>
      <c r="D24" s="10">
        <v>0</v>
      </c>
      <c r="E24" s="10">
        <v>0</v>
      </c>
      <c r="F24" s="10">
        <v>0</v>
      </c>
      <c r="G24" s="11" t="str">
        <f>C24</f>
        <v>(420) Subtotal Meetings and Conferences</v>
      </c>
      <c r="H24" s="10">
        <v>100000</v>
      </c>
      <c r="I24" s="12">
        <v>0</v>
      </c>
      <c r="J24" s="12">
        <v>0</v>
      </c>
      <c r="K24" s="10">
        <v>105622</v>
      </c>
      <c r="L24" s="10">
        <v>100000</v>
      </c>
      <c r="M24" s="10">
        <f>K24-L24</f>
        <v>5622</v>
      </c>
      <c r="N24" s="13">
        <f>IF(L24&lt;&gt;0,IF(M24&lt;&gt;0,(IF(M24&lt;0,IF(L24&lt;0,(M24/L24)*(-1),M24/ABS(L24)),M24/ABS(L24))),0),IF(M24=0,0,(IF(M24&gt;0,1,-1))))</f>
        <v>0.056219999999999999</v>
      </c>
      <c r="O24" s="10">
        <v>103359</v>
      </c>
      <c r="P24" s="10">
        <f>H24-K24</f>
        <v>-5622</v>
      </c>
      <c r="Q24" s="14">
        <v>100000</v>
      </c>
      <c r="R24" s="14">
        <v>-5622</v>
      </c>
      <c r="S24" s="14">
        <v>-0.056219999999999999</v>
      </c>
      <c r="T24" s="42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 t="s">
        <v>9</v>
      </c>
      <c r="D27" s="15">
        <v>0</v>
      </c>
      <c r="E27" s="15">
        <v>0</v>
      </c>
      <c r="F27" s="15">
        <v>2000</v>
      </c>
      <c r="G27" s="16" t="str">
        <f>C27</f>
        <v>(4400) DONATIONS/HONORARIA</v>
      </c>
      <c r="H27" s="15">
        <v>3000</v>
      </c>
      <c r="I27" s="17">
        <v>0</v>
      </c>
      <c r="J27" s="17">
        <v>0</v>
      </c>
      <c r="K27" s="15">
        <v>5000</v>
      </c>
      <c r="L27" s="15">
        <v>3000</v>
      </c>
      <c r="M27" s="15">
        <f>K27-L27</f>
        <v>2000</v>
      </c>
      <c r="N27" s="18">
        <f>IF(L27&lt;&gt;0,IF(M27&lt;&gt;0,(IF(M27&lt;0,IF(L27&lt;0,(M27/L27)*(-1),M27/ABS(L27)),M27/ABS(L27))),0),IF(M27=0,0,(IF(M27&gt;0,1,-1))))</f>
        <v>0.66666666666666663</v>
      </c>
      <c r="O27" s="15">
        <v>5000</v>
      </c>
      <c r="P27" s="15">
        <f>H27-K27</f>
        <v>-2000</v>
      </c>
      <c r="Q27" s="19">
        <v>3000</v>
      </c>
      <c r="R27" s="19">
        <v>-2000</v>
      </c>
      <c r="S27" s="19">
        <v>-0.66666666666666696</v>
      </c>
      <c r="T27" s="6"/>
    </row>
    <row r="28" spans="1:20" ht="17.25" customHeight="1">
      <c r="A28" s="24"/>
      <c r="B28" s="24"/>
      <c r="C28" s="2" t="s">
        <v>11</v>
      </c>
      <c r="D28" s="10">
        <v>0</v>
      </c>
      <c r="E28" s="10">
        <v>0</v>
      </c>
      <c r="F28" s="10">
        <v>2000</v>
      </c>
      <c r="G28" s="11" t="str">
        <f>C28</f>
        <v>(440) Subtotal Misc.</v>
      </c>
      <c r="H28" s="10">
        <v>3000</v>
      </c>
      <c r="I28" s="12">
        <v>0</v>
      </c>
      <c r="J28" s="12">
        <v>0</v>
      </c>
      <c r="K28" s="10">
        <v>5000</v>
      </c>
      <c r="L28" s="10">
        <v>3000</v>
      </c>
      <c r="M28" s="10">
        <f>K28-L28</f>
        <v>2000</v>
      </c>
      <c r="N28" s="13">
        <f>IF(L28&lt;&gt;0,IF(M28&lt;&gt;0,(IF(M28&lt;0,IF(L28&lt;0,(M28/L28)*(-1),M28/ABS(L28)),M28/ABS(L28))),0),IF(M28=0,0,(IF(M28&gt;0,1,-1))))</f>
        <v>0.66666666666666663</v>
      </c>
      <c r="O28" s="10">
        <v>5000</v>
      </c>
      <c r="P28" s="10">
        <f>H28-K28</f>
        <v>-2000</v>
      </c>
      <c r="Q28" s="14">
        <v>3000</v>
      </c>
      <c r="R28" s="14">
        <v>-2000</v>
      </c>
      <c r="S28" s="14">
        <v>-0.66666666666666696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7.25" customHeight="1">
      <c r="A30" s="24"/>
      <c r="B30" s="24"/>
      <c r="C30" s="2" t="s">
        <v>12</v>
      </c>
      <c r="D30" s="10">
        <v>0</v>
      </c>
      <c r="E30" s="10">
        <v>0</v>
      </c>
      <c r="F30" s="10">
        <v>2000</v>
      </c>
      <c r="G30" s="11" t="s">
        <v>71</v>
      </c>
      <c r="H30" s="10">
        <v>103000</v>
      </c>
      <c r="I30" s="12">
        <v>0</v>
      </c>
      <c r="J30" s="12">
        <v>0</v>
      </c>
      <c r="K30" s="10">
        <v>110622</v>
      </c>
      <c r="L30" s="10">
        <v>103000</v>
      </c>
      <c r="M30" s="10">
        <f>K30-L30</f>
        <v>7622</v>
      </c>
      <c r="N30" s="13">
        <f>IF(L30&lt;&gt;0,IF(M30&lt;&gt;0,(IF(M30&lt;0,IF(L30&lt;0,(M30/L30)*(-1),M30/ABS(L30)),M30/ABS(L30))),0),IF(M30=0,0,(IF(M30&gt;0,1,-1))))</f>
        <v>0.073999999999999996</v>
      </c>
      <c r="O30" s="10">
        <v>108359</v>
      </c>
      <c r="P30" s="10">
        <f>H30-K30</f>
        <v>-7622</v>
      </c>
      <c r="Q30" s="14">
        <v>103000</v>
      </c>
      <c r="R30" s="14">
        <v>-7622</v>
      </c>
      <c r="S30" s="14">
        <v>-0.073999999999999996</v>
      </c>
      <c r="T30" s="42"/>
    </row>
    <row r="31" spans="1:20" ht="16.5" customHeight="1">
      <c r="A31" s="4"/>
      <c r="B31" s="4"/>
      <c r="C31" s="3"/>
      <c r="D31" s="15"/>
      <c r="E31" s="15"/>
      <c r="F31" s="15"/>
      <c r="G31" s="16"/>
      <c r="H31" s="15"/>
      <c r="I31" s="17"/>
      <c r="J31" s="17"/>
      <c r="K31" s="15"/>
      <c r="L31" s="15"/>
      <c r="M31" s="15"/>
      <c r="N31" s="8"/>
      <c r="O31" s="15"/>
      <c r="P31" s="15"/>
      <c r="T31" s="6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 t="s">
        <v>17</v>
      </c>
      <c r="D33" s="15">
        <v>414.38999999999999</v>
      </c>
      <c r="E33" s="15">
        <v>0</v>
      </c>
      <c r="F33" s="15">
        <v>449.73000000000002</v>
      </c>
      <c r="G33" s="16" t="str">
        <f>C33</f>
        <v>(5122) BANK S/C</v>
      </c>
      <c r="H33" s="15">
        <v>2850</v>
      </c>
      <c r="I33" s="17">
        <v>-414.38999999999999</v>
      </c>
      <c r="J33" s="17">
        <v>0</v>
      </c>
      <c r="K33" s="15">
        <v>2885.1599999999999</v>
      </c>
      <c r="L33" s="15">
        <v>2850</v>
      </c>
      <c r="M33" s="15">
        <f>L33-K33</f>
        <v>-35.159999999999854</v>
      </c>
      <c r="N33" s="18">
        <f>IF(L33&lt;&gt;0,IF(M33&lt;&gt;0,(IF(M33&lt;0,IF(L33&lt;0,(M33/L33)*(-1),M33/ABS(L33)),M33/ABS(L33))),0),IF(M33=0,0,(IF(M33&gt;0,1,-1))))</f>
        <v>-0.012336842105263106</v>
      </c>
      <c r="O33" s="15">
        <v>2836.79</v>
      </c>
      <c r="P33" s="15">
        <f>H33-K33</f>
        <v>-35.159999999999854</v>
      </c>
      <c r="Q33" s="19">
        <v>2850</v>
      </c>
      <c r="R33" s="19">
        <v>-35.159999999999897</v>
      </c>
      <c r="S33" s="19">
        <v>-0.012336842105263099</v>
      </c>
      <c r="T33" s="6"/>
    </row>
    <row r="34" spans="1:20" ht="16.5" customHeight="1">
      <c r="C34" s="3" t="s">
        <v>18</v>
      </c>
      <c r="D34" s="15">
        <v>0</v>
      </c>
      <c r="E34" s="15">
        <v>0</v>
      </c>
      <c r="F34" s="15">
        <v>0</v>
      </c>
      <c r="G34" s="16" t="str">
        <f>C34</f>
        <v>(5150) MESSENGER SERVICE</v>
      </c>
      <c r="H34" s="15">
        <v>0</v>
      </c>
      <c r="I34" s="17">
        <v>0</v>
      </c>
      <c r="J34" s="17">
        <v>0</v>
      </c>
      <c r="K34" s="15">
        <v>601.38</v>
      </c>
      <c r="L34" s="15">
        <v>0</v>
      </c>
      <c r="M34" s="15">
        <f>L34-K34</f>
        <v>-601.38</v>
      </c>
      <c r="N34" s="18">
        <f>IF(L34&lt;&gt;0,IF(M34&lt;&gt;0,(IF(M34&lt;0,IF(L34&lt;0,(M34/L34)*(-1),M34/ABS(L34)),M34/ABS(L34))),0),IF(M34=0,0,(IF(M34&gt;0,1,-1))))</f>
        <v>-1</v>
      </c>
      <c r="O34" s="15">
        <v>0</v>
      </c>
      <c r="P34" s="15">
        <f>H34-K34</f>
        <v>-601.38</v>
      </c>
      <c r="Q34" s="19">
        <v>0</v>
      </c>
      <c r="R34" s="19">
        <v>-601.38</v>
      </c>
      <c r="S34" s="19">
        <v>0</v>
      </c>
    </row>
    <row r="35" spans="1:20" ht="17.25" customHeight="1">
      <c r="A35" s="24"/>
      <c r="B35" s="24"/>
      <c r="C35" s="2" t="s">
        <v>19</v>
      </c>
      <c r="D35" s="10">
        <v>414.38999999999999</v>
      </c>
      <c r="E35" s="10">
        <v>0</v>
      </c>
      <c r="F35" s="10">
        <v>449.73000000000002</v>
      </c>
      <c r="G35" s="11" t="str">
        <f>C35</f>
        <v>(510) Outside Services</v>
      </c>
      <c r="H35" s="10">
        <v>2850</v>
      </c>
      <c r="I35" s="12">
        <v>-414.38999999999999</v>
      </c>
      <c r="J35" s="12">
        <v>0</v>
      </c>
      <c r="K35" s="10">
        <v>3486.54</v>
      </c>
      <c r="L35" s="10">
        <v>2850</v>
      </c>
      <c r="M35" s="10">
        <f>L35-K35</f>
        <v>-636.53999999999996</v>
      </c>
      <c r="N35" s="13">
        <f>IF(L35&lt;&gt;0,IF(M35&lt;&gt;0,(IF(M35&lt;0,IF(L35&lt;0,(M35/L35)*(-1),M35/ABS(L35)),M35/ABS(L35))),0),IF(M35=0,0,(IF(M35&gt;0,1,-1))))</f>
        <v>-0.22334736842105263</v>
      </c>
      <c r="O35" s="10">
        <v>2836.79</v>
      </c>
      <c r="P35" s="10">
        <f>H35-K35</f>
        <v>-636.53999999999996</v>
      </c>
      <c r="Q35" s="14">
        <v>2850</v>
      </c>
      <c r="R35" s="14">
        <v>-636.53999999999996</v>
      </c>
      <c r="S35" s="14">
        <v>-0.22334736842105299</v>
      </c>
      <c r="T35" s="42"/>
    </row>
    <row r="36" spans="1:20" ht="16.5" customHeight="1">
      <c r="A36" s="4"/>
      <c r="B36" s="4"/>
      <c r="C36" s="3"/>
      <c r="D36" s="15"/>
      <c r="E36" s="15"/>
      <c r="F36" s="15"/>
      <c r="G36" s="16"/>
      <c r="H36" s="15"/>
      <c r="I36" s="17"/>
      <c r="J36" s="17"/>
      <c r="K36" s="15"/>
      <c r="L36" s="15"/>
      <c r="M36" s="15"/>
      <c r="N36" s="8"/>
      <c r="O36" s="15"/>
      <c r="P36" s="15"/>
      <c r="T36" s="6"/>
    </row>
    <row r="37" spans="1:20" ht="16.5" customHeight="1">
      <c r="A37" s="4"/>
      <c r="B37" s="4"/>
      <c r="C37" s="3" t="s">
        <v>20</v>
      </c>
      <c r="D37" s="15">
        <v>0</v>
      </c>
      <c r="E37" s="15">
        <v>0</v>
      </c>
      <c r="F37" s="15">
        <v>0</v>
      </c>
      <c r="G37" s="16" t="str">
        <f>C37</f>
        <v>(5210) TRANSPORTATION</v>
      </c>
      <c r="H37" s="15">
        <v>1800</v>
      </c>
      <c r="I37" s="17">
        <v>0</v>
      </c>
      <c r="J37" s="17">
        <v>0</v>
      </c>
      <c r="K37" s="15">
        <v>1568.47</v>
      </c>
      <c r="L37" s="15">
        <v>1800</v>
      </c>
      <c r="M37" s="15">
        <f>L37-K37</f>
        <v>231.52999999999997</v>
      </c>
      <c r="N37" s="18">
        <f>IF(L37&lt;&gt;0,IF(M37&lt;&gt;0,(IF(M37&lt;0,IF(L37&lt;0,(M37/L37)*(-1),M37/ABS(L37)),M37/ABS(L37))),0),IF(M37=0,0,(IF(M37&gt;0,1,-1))))</f>
        <v>0.12862777777777776</v>
      </c>
      <c r="O37" s="15">
        <v>1754.55</v>
      </c>
      <c r="P37" s="15">
        <f>H37-K37</f>
        <v>231.52999999999997</v>
      </c>
      <c r="Q37" s="19">
        <v>1800</v>
      </c>
      <c r="R37" s="19">
        <v>231.53</v>
      </c>
      <c r="S37" s="19">
        <v>0.12862777777777801</v>
      </c>
      <c r="T37" s="6"/>
    </row>
    <row r="38" spans="1:20" ht="16.5" customHeight="1">
      <c r="C38" s="3" t="s">
        <v>21</v>
      </c>
      <c r="D38" s="15">
        <v>0</v>
      </c>
      <c r="E38" s="15">
        <v>0</v>
      </c>
      <c r="F38" s="15">
        <v>0</v>
      </c>
      <c r="G38" s="16" t="str">
        <f>C38</f>
        <v>(5212) LODGING &amp; MEALS</v>
      </c>
      <c r="H38" s="15">
        <v>1500</v>
      </c>
      <c r="I38" s="17">
        <v>0</v>
      </c>
      <c r="J38" s="17">
        <v>0</v>
      </c>
      <c r="K38" s="15">
        <v>752.94000000000005</v>
      </c>
      <c r="L38" s="15">
        <v>1500</v>
      </c>
      <c r="M38" s="15">
        <f>L38-K38</f>
        <v>747.05999999999995</v>
      </c>
      <c r="N38" s="18">
        <f>IF(L38&lt;&gt;0,IF(M38&lt;&gt;0,(IF(M38&lt;0,IF(L38&lt;0,(M38/L38)*(-1),M38/ABS(L38)),M38/ABS(L38))),0),IF(M38=0,0,(IF(M38&gt;0,1,-1))))</f>
        <v>0.49803999999999998</v>
      </c>
      <c r="O38" s="15">
        <v>794.34000000000003</v>
      </c>
      <c r="P38" s="15">
        <f>H38-K38</f>
        <v>747.05999999999995</v>
      </c>
      <c r="Q38" s="19">
        <v>1500</v>
      </c>
      <c r="R38" s="19">
        <v>747.05999999999995</v>
      </c>
      <c r="S38" s="19">
        <v>0.49803999999999998</v>
      </c>
    </row>
    <row r="39" spans="1:20" ht="17.25" customHeight="1">
      <c r="A39" s="24"/>
      <c r="B39" s="24"/>
      <c r="C39" s="2" t="s">
        <v>23</v>
      </c>
      <c r="D39" s="10">
        <v>0</v>
      </c>
      <c r="E39" s="10">
        <v>0</v>
      </c>
      <c r="F39" s="10">
        <v>0</v>
      </c>
      <c r="G39" s="11" t="str">
        <f>C39</f>
        <v>(520) Travel and Related Expenses</v>
      </c>
      <c r="H39" s="10">
        <v>3300</v>
      </c>
      <c r="I39" s="12">
        <v>0</v>
      </c>
      <c r="J39" s="12">
        <v>0</v>
      </c>
      <c r="K39" s="10">
        <v>2321.4099999999999</v>
      </c>
      <c r="L39" s="10">
        <v>3300</v>
      </c>
      <c r="M39" s="10">
        <f>L39-K39</f>
        <v>978.59000000000015</v>
      </c>
      <c r="N39" s="13">
        <f>IF(L39&lt;&gt;0,IF(M39&lt;&gt;0,(IF(M39&lt;0,IF(L39&lt;0,(M39/L39)*(-1),M39/ABS(L39)),M39/ABS(L39))),0),IF(M39=0,0,(IF(M39&gt;0,1,-1))))</f>
        <v>0.29654242424242427</v>
      </c>
      <c r="O39" s="10">
        <v>2548.8899999999999</v>
      </c>
      <c r="P39" s="10">
        <f>H39-K39</f>
        <v>978.59000000000015</v>
      </c>
      <c r="Q39" s="14">
        <v>3300</v>
      </c>
      <c r="R39" s="14">
        <v>978.59000000000003</v>
      </c>
      <c r="S39" s="14">
        <v>0.296542424242424</v>
      </c>
      <c r="T39" s="42"/>
    </row>
    <row r="40" spans="1:20" ht="16.5" customHeight="1">
      <c r="A40" s="4"/>
      <c r="B40" s="4"/>
      <c r="C40" s="3"/>
      <c r="D40" s="15"/>
      <c r="E40" s="15"/>
      <c r="F40" s="15"/>
      <c r="G40" s="16"/>
      <c r="H40" s="15"/>
      <c r="I40" s="17"/>
      <c r="J40" s="17"/>
      <c r="K40" s="15"/>
      <c r="L40" s="15"/>
      <c r="M40" s="15"/>
      <c r="N40" s="8"/>
      <c r="O40" s="15"/>
      <c r="P40" s="15"/>
      <c r="T40" s="6"/>
    </row>
    <row r="41" spans="1:20" ht="16.5" customHeight="1">
      <c r="A41" s="4"/>
      <c r="B41" s="4"/>
      <c r="C41" s="3" t="s">
        <v>25</v>
      </c>
      <c r="D41" s="15">
        <v>0</v>
      </c>
      <c r="E41" s="15">
        <v>0</v>
      </c>
      <c r="F41" s="15">
        <v>0</v>
      </c>
      <c r="G41" s="16" t="str">
        <f>C41</f>
        <v>(5302) MEAL FUNCTIONS</v>
      </c>
      <c r="H41" s="15">
        <v>50000</v>
      </c>
      <c r="I41" s="17">
        <v>0</v>
      </c>
      <c r="J41" s="17">
        <v>0</v>
      </c>
      <c r="K41" s="15">
        <v>40508.120000000003</v>
      </c>
      <c r="L41" s="15">
        <v>50000</v>
      </c>
      <c r="M41" s="15">
        <f>L41-K41</f>
        <v>9491.8799999999974</v>
      </c>
      <c r="N41" s="18">
        <f>IF(L41&lt;&gt;0,IF(M41&lt;&gt;0,(IF(M41&lt;0,IF(L41&lt;0,(M41/L41)*(-1),M41/ABS(L41)),M41/ABS(L41))),0),IF(M41=0,0,(IF(M41&gt;0,1,-1))))</f>
        <v>0.18983759999999994</v>
      </c>
      <c r="O41" s="15">
        <v>50892.110000000001</v>
      </c>
      <c r="P41" s="15">
        <f>H41-K41</f>
        <v>9491.8799999999974</v>
      </c>
      <c r="Q41" s="19">
        <v>50000</v>
      </c>
      <c r="R41" s="19">
        <v>9491.8799999999992</v>
      </c>
      <c r="S41" s="19">
        <v>0.1898376</v>
      </c>
      <c r="T41" s="6"/>
    </row>
    <row r="42" spans="1:20" ht="16.5" customHeight="1">
      <c r="C42" s="3" t="s">
        <v>26</v>
      </c>
      <c r="D42" s="15">
        <v>0</v>
      </c>
      <c r="E42" s="15">
        <v>0</v>
      </c>
      <c r="F42" s="15">
        <v>0</v>
      </c>
      <c r="G42" s="16" t="str">
        <f>C42</f>
        <v>(5304) SPEAKER/GUEST EXPENSE</v>
      </c>
      <c r="H42" s="15">
        <v>2200</v>
      </c>
      <c r="I42" s="17">
        <v>0</v>
      </c>
      <c r="J42" s="17">
        <v>0</v>
      </c>
      <c r="K42" s="15">
        <v>480.63999999999999</v>
      </c>
      <c r="L42" s="15">
        <v>2200</v>
      </c>
      <c r="M42" s="15">
        <f>L42-K42</f>
        <v>1719.3600000000001</v>
      </c>
      <c r="N42" s="18">
        <f>IF(L42&lt;&gt;0,IF(M42&lt;&gt;0,(IF(M42&lt;0,IF(L42&lt;0,(M42/L42)*(-1),M42/ABS(L42)),M42/ABS(L42))),0),IF(M42=0,0,(IF(M42&gt;0,1,-1))))</f>
        <v>0.78152727272727274</v>
      </c>
      <c r="O42" s="15">
        <v>3200.9099999999999</v>
      </c>
      <c r="P42" s="15">
        <f>H42-K42</f>
        <v>1719.3600000000001</v>
      </c>
      <c r="Q42" s="19">
        <v>2200</v>
      </c>
      <c r="R42" s="19">
        <v>1719.3599999999999</v>
      </c>
      <c r="S42" s="19">
        <v>0.78152727272727296</v>
      </c>
    </row>
    <row r="43" spans="1:20" ht="16.5" customHeight="1">
      <c r="C43" s="3" t="s">
        <v>27</v>
      </c>
      <c r="D43" s="15">
        <v>0</v>
      </c>
      <c r="E43" s="15">
        <v>0</v>
      </c>
      <c r="F43" s="15">
        <v>0</v>
      </c>
      <c r="G43" s="16" t="str">
        <f>C43</f>
        <v>(5305) SPEAKER/GUEST HONORARIUM</v>
      </c>
      <c r="H43" s="15">
        <v>1000</v>
      </c>
      <c r="I43" s="17">
        <v>0</v>
      </c>
      <c r="J43" s="17">
        <v>0</v>
      </c>
      <c r="K43" s="15">
        <v>1000</v>
      </c>
      <c r="L43" s="15">
        <v>1000</v>
      </c>
      <c r="M43" s="15">
        <f>L43-K43</f>
        <v>0</v>
      </c>
      <c r="N43" s="18">
        <f>IF(L43&lt;&gt;0,IF(M43&lt;&gt;0,(IF(M43&lt;0,IF(L43&lt;0,(M43/L43)*(-1),M43/ABS(L43)),M43/ABS(L43))),0),IF(M43=0,0,(IF(M43&gt;0,1,-1))))</f>
        <v>0</v>
      </c>
      <c r="O43" s="15">
        <v>1000</v>
      </c>
      <c r="P43" s="15">
        <f>H43-K43</f>
        <v>0</v>
      </c>
      <c r="Q43" s="19">
        <v>1000</v>
      </c>
      <c r="R43" s="19">
        <v>0</v>
      </c>
      <c r="S43" s="19">
        <v>0</v>
      </c>
    </row>
    <row r="44" spans="1:20" ht="16.5" customHeight="1">
      <c r="C44" s="3" t="s">
        <v>28</v>
      </c>
      <c r="D44" s="15">
        <v>0</v>
      </c>
      <c r="E44" s="15">
        <v>0</v>
      </c>
      <c r="F44" s="15">
        <v>0</v>
      </c>
      <c r="G44" s="16" t="str">
        <f>C44</f>
        <v>(5306) AWARDS</v>
      </c>
      <c r="H44" s="15">
        <v>9000</v>
      </c>
      <c r="I44" s="17">
        <v>0</v>
      </c>
      <c r="J44" s="17">
        <v>0</v>
      </c>
      <c r="K44" s="15">
        <v>7500</v>
      </c>
      <c r="L44" s="15">
        <v>9000</v>
      </c>
      <c r="M44" s="15">
        <f>L44-K44</f>
        <v>1500</v>
      </c>
      <c r="N44" s="18">
        <f>IF(L44&lt;&gt;0,IF(M44&lt;&gt;0,(IF(M44&lt;0,IF(L44&lt;0,(M44/L44)*(-1),M44/ABS(L44)),M44/ABS(L44))),0),IF(M44=0,0,(IF(M44&gt;0,1,-1))))</f>
        <v>0.16666666666666666</v>
      </c>
      <c r="O44" s="15">
        <v>0</v>
      </c>
      <c r="P44" s="15">
        <f>H44-K44</f>
        <v>1500</v>
      </c>
      <c r="Q44" s="19">
        <v>9000</v>
      </c>
      <c r="R44" s="19">
        <v>1500</v>
      </c>
      <c r="S44" s="19">
        <v>0.16666666666666699</v>
      </c>
    </row>
    <row r="45" spans="1:20" ht="16.5" customHeight="1">
      <c r="C45" s="3" t="s">
        <v>29</v>
      </c>
      <c r="D45" s="15">
        <v>0</v>
      </c>
      <c r="E45" s="15">
        <v>0</v>
      </c>
      <c r="F45" s="15">
        <v>0</v>
      </c>
      <c r="G45" s="16" t="str">
        <f>C45</f>
        <v>(5308) SPECIAL TRANSPORTATION</v>
      </c>
      <c r="H45" s="15">
        <v>0</v>
      </c>
      <c r="I45" s="17">
        <v>0</v>
      </c>
      <c r="J45" s="17">
        <v>0</v>
      </c>
      <c r="K45" s="15">
        <v>1820</v>
      </c>
      <c r="L45" s="15">
        <v>0</v>
      </c>
      <c r="M45" s="15">
        <f>L45-K45</f>
        <v>-1820</v>
      </c>
      <c r="N45" s="18">
        <f>IF(L45&lt;&gt;0,IF(M45&lt;&gt;0,(IF(M45&lt;0,IF(L45&lt;0,(M45/L45)*(-1),M45/ABS(L45)),M45/ABS(L45))),0),IF(M45=0,0,(IF(M45&gt;0,1,-1))))</f>
        <v>-1</v>
      </c>
      <c r="O45" s="15">
        <v>0</v>
      </c>
      <c r="P45" s="15">
        <f>H45-K45</f>
        <v>-1820</v>
      </c>
      <c r="Q45" s="19">
        <v>0</v>
      </c>
      <c r="R45" s="19">
        <v>-1820</v>
      </c>
      <c r="S45" s="19">
        <v>0</v>
      </c>
    </row>
    <row r="46" spans="1:20" ht="16.5" customHeight="1">
      <c r="C46" s="3" t="s">
        <v>30</v>
      </c>
      <c r="D46" s="15">
        <v>0</v>
      </c>
      <c r="E46" s="15">
        <v>0</v>
      </c>
      <c r="F46" s="15">
        <v>0</v>
      </c>
      <c r="G46" s="16" t="str">
        <f>C46</f>
        <v>(5309) AUDIO/VISUAL EQUIPMENT RENTAL &amp; LABOR</v>
      </c>
      <c r="H46" s="15">
        <v>25000</v>
      </c>
      <c r="I46" s="17">
        <v>0</v>
      </c>
      <c r="J46" s="17">
        <v>0</v>
      </c>
      <c r="K46" s="15">
        <v>30555.400000000001</v>
      </c>
      <c r="L46" s="15">
        <v>25000</v>
      </c>
      <c r="M46" s="15">
        <f>L46-K46</f>
        <v>-5555.4000000000015</v>
      </c>
      <c r="N46" s="18">
        <f>IF(L46&lt;&gt;0,IF(M46&lt;&gt;0,(IF(M46&lt;0,IF(L46&lt;0,(M46/L46)*(-1),M46/ABS(L46)),M46/ABS(L46))),0),IF(M46=0,0,(IF(M46&gt;0,1,-1))))</f>
        <v>-0.22221600000000005</v>
      </c>
      <c r="O46" s="15">
        <v>25142.25</v>
      </c>
      <c r="P46" s="15">
        <f>H46-K46</f>
        <v>-5555.4000000000015</v>
      </c>
      <c r="Q46" s="19">
        <v>25000</v>
      </c>
      <c r="R46" s="19">
        <v>-5555.3999999999996</v>
      </c>
      <c r="S46" s="19">
        <v>-0.222216</v>
      </c>
    </row>
    <row r="47" spans="1:20" ht="17.25" customHeight="1">
      <c r="A47" s="24"/>
      <c r="B47" s="24"/>
      <c r="C47" s="2" t="s">
        <v>31</v>
      </c>
      <c r="D47" s="10">
        <v>0</v>
      </c>
      <c r="E47" s="10">
        <v>0</v>
      </c>
      <c r="F47" s="10">
        <v>0</v>
      </c>
      <c r="G47" s="11" t="str">
        <f>C47</f>
        <v>(530) Meetings and Conferences</v>
      </c>
      <c r="H47" s="10">
        <v>87200</v>
      </c>
      <c r="I47" s="12">
        <v>0</v>
      </c>
      <c r="J47" s="12">
        <v>0</v>
      </c>
      <c r="K47" s="10">
        <v>81864.160000000003</v>
      </c>
      <c r="L47" s="10">
        <v>87200</v>
      </c>
      <c r="M47" s="10">
        <f>L47-K47</f>
        <v>5335.8399999999965</v>
      </c>
      <c r="N47" s="13">
        <f>IF(L47&lt;&gt;0,IF(M47&lt;&gt;0,(IF(M47&lt;0,IF(L47&lt;0,(M47/L47)*(-1),M47/ABS(L47)),M47/ABS(L47))),0),IF(M47=0,0,(IF(M47&gt;0,1,-1))))</f>
        <v>0.061190825688073353</v>
      </c>
      <c r="O47" s="10">
        <v>80235.270000000004</v>
      </c>
      <c r="P47" s="10">
        <f>H47-K47</f>
        <v>5335.8399999999965</v>
      </c>
      <c r="Q47" s="14">
        <v>87200</v>
      </c>
      <c r="R47" s="14">
        <v>5335.8400000000001</v>
      </c>
      <c r="S47" s="14">
        <v>0.061190825688073401</v>
      </c>
      <c r="T47" s="42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6.5" customHeight="1">
      <c r="A49" s="4"/>
      <c r="B49" s="4"/>
      <c r="C49" s="3" t="s">
        <v>33</v>
      </c>
      <c r="D49" s="15">
        <v>0</v>
      </c>
      <c r="E49" s="15">
        <v>0</v>
      </c>
      <c r="F49" s="15">
        <v>0</v>
      </c>
      <c r="G49" s="16" t="str">
        <f>C49</f>
        <v>(5402) PRINTING-OUTSIDE</v>
      </c>
      <c r="H49" s="15">
        <v>2200</v>
      </c>
      <c r="I49" s="17">
        <v>0</v>
      </c>
      <c r="J49" s="17">
        <v>0</v>
      </c>
      <c r="K49" s="15">
        <v>872.72000000000003</v>
      </c>
      <c r="L49" s="15">
        <v>2200</v>
      </c>
      <c r="M49" s="15">
        <f>L49-K49</f>
        <v>1327.28</v>
      </c>
      <c r="N49" s="18">
        <f>IF(L49&lt;&gt;0,IF(M49&lt;&gt;0,(IF(M49&lt;0,IF(L49&lt;0,(M49/L49)*(-1),M49/ABS(L49)),M49/ABS(L49))),0),IF(M49=0,0,(IF(M49&gt;0,1,-1))))</f>
        <v>0.60330909090909091</v>
      </c>
      <c r="O49" s="15">
        <v>2020.55</v>
      </c>
      <c r="P49" s="15">
        <f>H49-K49</f>
        <v>1327.28</v>
      </c>
      <c r="Q49" s="19">
        <v>2200</v>
      </c>
      <c r="R49" s="19">
        <v>1327.28</v>
      </c>
      <c r="S49" s="19">
        <v>0.60330909090909102</v>
      </c>
      <c r="T49" s="6"/>
    </row>
    <row r="50" spans="1:20" ht="16.5" customHeight="1">
      <c r="C50" s="3" t="s">
        <v>34</v>
      </c>
      <c r="D50" s="15">
        <v>0</v>
      </c>
      <c r="E50" s="15">
        <v>0</v>
      </c>
      <c r="F50" s="15">
        <v>129.96000000000001</v>
      </c>
      <c r="G50" s="16" t="str">
        <f>C50</f>
        <v>(5430) WEB OPERATING EXPENSES</v>
      </c>
      <c r="H50" s="15">
        <v>256</v>
      </c>
      <c r="I50" s="17">
        <v>0</v>
      </c>
      <c r="J50" s="17">
        <v>0</v>
      </c>
      <c r="K50" s="15">
        <v>0</v>
      </c>
      <c r="L50" s="15">
        <v>256</v>
      </c>
      <c r="M50" s="15">
        <f>L50-K50</f>
        <v>256</v>
      </c>
      <c r="N50" s="18">
        <f>IF(L50&lt;&gt;0,IF(M50&lt;&gt;0,(IF(M50&lt;0,IF(L50&lt;0,(M50/L50)*(-1),M50/ABS(L50)),M50/ABS(L50))),0),IF(M50=0,0,(IF(M50&gt;0,1,-1))))</f>
        <v>1</v>
      </c>
      <c r="O50" s="15">
        <v>303.20999999999998</v>
      </c>
      <c r="P50" s="15">
        <f>H50-K50</f>
        <v>256</v>
      </c>
      <c r="Q50" s="19">
        <v>256</v>
      </c>
      <c r="R50" s="19">
        <v>256</v>
      </c>
      <c r="S50" s="19">
        <v>1</v>
      </c>
    </row>
    <row r="51" spans="1:20" ht="17.25" customHeight="1">
      <c r="A51" s="24"/>
      <c r="B51" s="24"/>
      <c r="C51" s="2" t="s">
        <v>36</v>
      </c>
      <c r="D51" s="10">
        <v>0</v>
      </c>
      <c r="E51" s="10">
        <v>0</v>
      </c>
      <c r="F51" s="10">
        <v>129.96000000000001</v>
      </c>
      <c r="G51" s="11" t="str">
        <f>C51</f>
        <v>(540) Publication Related Expenses</v>
      </c>
      <c r="H51" s="10">
        <v>2456</v>
      </c>
      <c r="I51" s="12">
        <v>0</v>
      </c>
      <c r="J51" s="12">
        <v>0</v>
      </c>
      <c r="K51" s="10">
        <v>872.72000000000003</v>
      </c>
      <c r="L51" s="10">
        <v>2456</v>
      </c>
      <c r="M51" s="10">
        <f>L51-K51</f>
        <v>1583.28</v>
      </c>
      <c r="N51" s="13">
        <f>IF(L51&lt;&gt;0,IF(M51&lt;&gt;0,(IF(M51&lt;0,IF(L51&lt;0,(M51/L51)*(-1),M51/ABS(L51)),M51/ABS(L51))),0),IF(M51=0,0,(IF(M51&gt;0,1,-1))))</f>
        <v>0.64465798045602607</v>
      </c>
      <c r="O51" s="10">
        <v>2323.7600000000002</v>
      </c>
      <c r="P51" s="10">
        <f>H51-K51</f>
        <v>1583.28</v>
      </c>
      <c r="Q51" s="14">
        <v>2456</v>
      </c>
      <c r="R51" s="14">
        <v>1583.28</v>
      </c>
      <c r="S51" s="14">
        <v>0.64465798045602596</v>
      </c>
      <c r="T51" s="42"/>
    </row>
    <row r="52" spans="1:20" ht="16.5" customHeight="1">
      <c r="A52" s="4"/>
      <c r="B52" s="4"/>
      <c r="C52" s="3"/>
      <c r="D52" s="15"/>
      <c r="E52" s="15"/>
      <c r="F52" s="15"/>
      <c r="G52" s="16"/>
      <c r="H52" s="15"/>
      <c r="I52" s="17"/>
      <c r="J52" s="17"/>
      <c r="K52" s="15"/>
      <c r="L52" s="15"/>
      <c r="M52" s="15"/>
      <c r="N52" s="8"/>
      <c r="O52" s="15"/>
      <c r="P52" s="15"/>
      <c r="T52" s="6"/>
    </row>
    <row r="53" spans="1:20" ht="16.5" customHeight="1">
      <c r="A53" s="4"/>
      <c r="B53" s="4"/>
      <c r="C53" s="3" t="s">
        <v>37</v>
      </c>
      <c r="D53" s="15">
        <v>0</v>
      </c>
      <c r="E53" s="15">
        <v>0</v>
      </c>
      <c r="F53" s="15">
        <v>0</v>
      </c>
      <c r="G53" s="16" t="str">
        <f>C53</f>
        <v>(5500) SUPPLIES/OPERATING</v>
      </c>
      <c r="H53" s="15">
        <v>100</v>
      </c>
      <c r="I53" s="17">
        <v>0</v>
      </c>
      <c r="J53" s="17">
        <v>0</v>
      </c>
      <c r="K53" s="15">
        <v>10.75</v>
      </c>
      <c r="L53" s="15">
        <v>100</v>
      </c>
      <c r="M53" s="15">
        <f>L53-K53</f>
        <v>89.25</v>
      </c>
      <c r="N53" s="18">
        <f>IF(L53&lt;&gt;0,IF(M53&lt;&gt;0,(IF(M53&lt;0,IF(L53&lt;0,(M53/L53)*(-1),M53/ABS(L53)),M53/ABS(L53))),0),IF(M53=0,0,(IF(M53&gt;0,1,-1))))</f>
        <v>0.89249999999999996</v>
      </c>
      <c r="O53" s="15">
        <v>0</v>
      </c>
      <c r="P53" s="15">
        <f>H53-K53</f>
        <v>89.25</v>
      </c>
      <c r="Q53" s="19">
        <v>100</v>
      </c>
      <c r="R53" s="19">
        <v>89.25</v>
      </c>
      <c r="S53" s="19">
        <v>0.89249999999999996</v>
      </c>
      <c r="T53" s="6"/>
    </row>
    <row r="54" spans="1:20" ht="16.5" customHeight="1">
      <c r="C54" s="3" t="s">
        <v>42</v>
      </c>
      <c r="D54" s="15">
        <v>0</v>
      </c>
      <c r="E54" s="15">
        <v>0</v>
      </c>
      <c r="F54" s="15">
        <v>0</v>
      </c>
      <c r="G54" s="16" t="str">
        <f>C54</f>
        <v>(5599) MISC EXPENSE</v>
      </c>
      <c r="H54" s="15">
        <v>300</v>
      </c>
      <c r="I54" s="17">
        <v>0</v>
      </c>
      <c r="J54" s="17">
        <v>0</v>
      </c>
      <c r="K54" s="15">
        <v>1117.8599999999999</v>
      </c>
      <c r="L54" s="15">
        <v>300</v>
      </c>
      <c r="M54" s="15">
        <f>L54-K54</f>
        <v>-817.8599999999999</v>
      </c>
      <c r="N54" s="18">
        <f>IF(L54&lt;&gt;0,IF(M54&lt;&gt;0,(IF(M54&lt;0,IF(L54&lt;0,(M54/L54)*(-1),M54/ABS(L54)),M54/ABS(L54))),0),IF(M54=0,0,(IF(M54&gt;0,1,-1))))</f>
        <v>-2.7261999999999995</v>
      </c>
      <c r="O54" s="15">
        <v>305</v>
      </c>
      <c r="P54" s="15">
        <f>H54-K54</f>
        <v>-817.8599999999999</v>
      </c>
      <c r="Q54" s="19">
        <v>300</v>
      </c>
      <c r="R54" s="19">
        <v>-817.86000000000001</v>
      </c>
      <c r="S54" s="19">
        <v>-2.7262</v>
      </c>
    </row>
    <row r="55" spans="1:20" ht="17.25" customHeight="1">
      <c r="A55" s="24"/>
      <c r="B55" s="24"/>
      <c r="C55" s="2" t="s">
        <v>43</v>
      </c>
      <c r="D55" s="10">
        <v>0</v>
      </c>
      <c r="E55" s="10">
        <v>0</v>
      </c>
      <c r="F55" s="10">
        <v>0</v>
      </c>
      <c r="G55" s="11" t="str">
        <f>C55</f>
        <v>(550) Operating Expenses</v>
      </c>
      <c r="H55" s="10">
        <v>400</v>
      </c>
      <c r="I55" s="12">
        <v>0</v>
      </c>
      <c r="J55" s="12">
        <v>0</v>
      </c>
      <c r="K55" s="10">
        <v>1128.6099999999999</v>
      </c>
      <c r="L55" s="10">
        <v>400</v>
      </c>
      <c r="M55" s="10">
        <f>L55-K55</f>
        <v>-728.6099999999999</v>
      </c>
      <c r="N55" s="13">
        <f>IF(L55&lt;&gt;0,IF(M55&lt;&gt;0,(IF(M55&lt;0,IF(L55&lt;0,(M55/L55)*(-1),M55/ABS(L55)),M55/ABS(L55))),0),IF(M55=0,0,(IF(M55&gt;0,1,-1))))</f>
        <v>-1.8215249999999998</v>
      </c>
      <c r="O55" s="10">
        <v>305</v>
      </c>
      <c r="P55" s="10">
        <f>H55-K55</f>
        <v>-728.6099999999999</v>
      </c>
      <c r="Q55" s="14">
        <v>400</v>
      </c>
      <c r="R55" s="14">
        <v>-728.61000000000001</v>
      </c>
      <c r="S55" s="14">
        <v>-1.8215250000000001</v>
      </c>
      <c r="T55" s="42"/>
    </row>
    <row r="56" spans="1:20" ht="16.5" customHeight="1">
      <c r="A56" s="4"/>
      <c r="B56" s="4"/>
      <c r="C56" s="3"/>
      <c r="D56" s="15"/>
      <c r="E56" s="15"/>
      <c r="F56" s="15"/>
      <c r="G56" s="16"/>
      <c r="H56" s="15"/>
      <c r="I56" s="17"/>
      <c r="J56" s="17"/>
      <c r="K56" s="15"/>
      <c r="L56" s="15"/>
      <c r="M56" s="15"/>
      <c r="N56" s="8"/>
      <c r="O56" s="15"/>
      <c r="P56" s="15"/>
      <c r="T56" s="6"/>
    </row>
    <row r="57" spans="1:20" ht="17.25" customHeight="1">
      <c r="A57" s="24"/>
      <c r="B57" s="24"/>
      <c r="C57" s="2" t="s">
        <v>44</v>
      </c>
      <c r="D57" s="10">
        <v>414.38999999999999</v>
      </c>
      <c r="E57" s="10">
        <v>0</v>
      </c>
      <c r="F57" s="10">
        <v>579.69000000000005</v>
      </c>
      <c r="G57" s="11" t="s">
        <v>72</v>
      </c>
      <c r="H57" s="10">
        <v>96206</v>
      </c>
      <c r="I57" s="12">
        <v>-414.38999999999999</v>
      </c>
      <c r="J57" s="12">
        <v>0</v>
      </c>
      <c r="K57" s="10">
        <v>89673.440000000002</v>
      </c>
      <c r="L57" s="10">
        <v>96206</v>
      </c>
      <c r="M57" s="10">
        <f>L57-K57</f>
        <v>6532.5599999999977</v>
      </c>
      <c r="N57" s="13">
        <f>IF(L57&lt;&gt;0,IF(M57&lt;&gt;0,(IF(M57&lt;0,IF(L57&lt;0,(M57/L57)*(-1),M57/ABS(L57)),M57/ABS(L57))),0),IF(M57=0,0,(IF(M57&gt;0,1,-1))))</f>
        <v>0.067901794066898086</v>
      </c>
      <c r="O57" s="10">
        <v>88249.710000000006</v>
      </c>
      <c r="P57" s="10">
        <f>H57-K57</f>
        <v>6532.5599999999977</v>
      </c>
      <c r="Q57" s="14">
        <v>96206</v>
      </c>
      <c r="R57" s="14">
        <v>6532.5600000000104</v>
      </c>
      <c r="S57" s="14">
        <v>0.067901794066898197</v>
      </c>
      <c r="T57" s="42"/>
    </row>
    <row r="58" spans="1:20" ht="16.5" customHeight="1">
      <c r="A58" s="4"/>
      <c r="B58" s="4"/>
      <c r="C58" s="3"/>
      <c r="D58" s="15"/>
      <c r="E58" s="15"/>
      <c r="F58" s="15"/>
      <c r="G58" s="16"/>
      <c r="H58" s="15"/>
      <c r="I58" s="17"/>
      <c r="J58" s="17"/>
      <c r="K58" s="15"/>
      <c r="L58" s="15"/>
      <c r="M58" s="15"/>
      <c r="N58" s="8"/>
      <c r="O58" s="15"/>
      <c r="P58" s="15"/>
      <c r="T58" s="6"/>
    </row>
    <row r="59" spans="1:20" ht="16.5" customHeight="1">
      <c r="A59" s="4"/>
      <c r="B59" s="4"/>
      <c r="C59" s="3" t="s">
        <v>45</v>
      </c>
      <c r="D59" s="15">
        <v>73.75</v>
      </c>
      <c r="E59" s="15">
        <v>0</v>
      </c>
      <c r="F59" s="15">
        <v>118</v>
      </c>
      <c r="G59" s="16" t="str">
        <f>C59</f>
        <v>(5901) IUT/CPU</v>
      </c>
      <c r="H59" s="15">
        <v>400</v>
      </c>
      <c r="I59" s="17">
        <v>-73.75</v>
      </c>
      <c r="J59" s="17">
        <v>0</v>
      </c>
      <c r="K59" s="15">
        <v>885.75</v>
      </c>
      <c r="L59" s="15">
        <v>400</v>
      </c>
      <c r="M59" s="15">
        <f>L59-K59</f>
        <v>-485.75</v>
      </c>
      <c r="N59" s="18">
        <f>IF(L59&lt;&gt;0,IF(M59&lt;&gt;0,(IF(M59&lt;0,IF(L59&lt;0,(M59/L59)*(-1),M59/ABS(L59)),M59/ABS(L59))),0),IF(M59=0,0,(IF(M59&gt;0,1,-1))))</f>
        <v>-1.214375</v>
      </c>
      <c r="O59" s="15">
        <v>974</v>
      </c>
      <c r="P59" s="15">
        <f>H59-K59</f>
        <v>-485.75</v>
      </c>
      <c r="Q59" s="19">
        <v>400</v>
      </c>
      <c r="R59" s="19">
        <v>-485.75</v>
      </c>
      <c r="S59" s="19">
        <v>-1.214375</v>
      </c>
      <c r="T59" s="6"/>
    </row>
    <row r="60" spans="1:20" ht="16.5" customHeight="1">
      <c r="C60" s="3" t="s">
        <v>48</v>
      </c>
      <c r="D60" s="15">
        <v>0</v>
      </c>
      <c r="E60" s="15">
        <v>0</v>
      </c>
      <c r="F60" s="15">
        <v>0</v>
      </c>
      <c r="G60" s="16" t="str">
        <f>C60</f>
        <v>(5909) IUT/DIST CTR</v>
      </c>
      <c r="H60" s="15">
        <v>25</v>
      </c>
      <c r="I60" s="17">
        <v>0</v>
      </c>
      <c r="J60" s="17">
        <v>0</v>
      </c>
      <c r="K60" s="15">
        <v>98.200000000000003</v>
      </c>
      <c r="L60" s="15">
        <v>25</v>
      </c>
      <c r="M60" s="15">
        <f>L60-K60</f>
        <v>-73.200000000000003</v>
      </c>
      <c r="N60" s="18">
        <f>IF(L60&lt;&gt;0,IF(M60&lt;&gt;0,(IF(M60&lt;0,IF(L60&lt;0,(M60/L60)*(-1),M60/ABS(L60)),M60/ABS(L60))),0),IF(M60=0,0,(IF(M60&gt;0,1,-1))))</f>
        <v>-2.9279999999999999</v>
      </c>
      <c r="O60" s="15">
        <v>26.699999999999999</v>
      </c>
      <c r="P60" s="15">
        <f>H60-K60</f>
        <v>-73.200000000000003</v>
      </c>
      <c r="Q60" s="19">
        <v>25</v>
      </c>
      <c r="R60" s="19">
        <v>-73.200000000000003</v>
      </c>
      <c r="S60" s="19">
        <v>-2.9279999999999999</v>
      </c>
    </row>
    <row r="61" spans="1:20" ht="16.5" customHeight="1">
      <c r="C61" s="3" t="s">
        <v>51</v>
      </c>
      <c r="D61" s="15">
        <v>0</v>
      </c>
      <c r="E61" s="15">
        <v>0</v>
      </c>
      <c r="F61" s="15">
        <v>0</v>
      </c>
      <c r="G61" s="16" t="str">
        <f>C61</f>
        <v>(5940) IUT/REGISTRATION PROCESSING</v>
      </c>
      <c r="H61" s="15">
        <v>875</v>
      </c>
      <c r="I61" s="17">
        <v>0</v>
      </c>
      <c r="J61" s="17">
        <v>0</v>
      </c>
      <c r="K61" s="15">
        <v>2170.6100000000001</v>
      </c>
      <c r="L61" s="15">
        <v>875</v>
      </c>
      <c r="M61" s="15">
        <f>L61-K61</f>
        <v>-1295.6100000000001</v>
      </c>
      <c r="N61" s="18">
        <f>IF(L61&lt;&gt;0,IF(M61&lt;&gt;0,(IF(M61&lt;0,IF(L61&lt;0,(M61/L61)*(-1),M61/ABS(L61)),M61/ABS(L61))),0),IF(M61=0,0,(IF(M61&gt;0,1,-1))))</f>
        <v>-1.4806971428571429</v>
      </c>
      <c r="O61" s="15">
        <v>2026.1099999999999</v>
      </c>
      <c r="P61" s="15">
        <f>H61-K61</f>
        <v>-1295.6100000000001</v>
      </c>
      <c r="Q61" s="19">
        <v>875</v>
      </c>
      <c r="R61" s="19">
        <v>-1295.6099999999999</v>
      </c>
      <c r="S61" s="19">
        <v>-1.48069714285714</v>
      </c>
    </row>
    <row r="62" spans="1:20" ht="13.5" hidden="1">
      <c r="A62" s="4"/>
      <c r="B62" s="4"/>
      <c r="C62" s="3" t="s">
        <v>52</v>
      </c>
      <c r="D62" s="15">
        <v>73.75</v>
      </c>
      <c r="E62" s="15">
        <v>0</v>
      </c>
      <c r="F62" s="15">
        <v>118</v>
      </c>
      <c r="G62" s="16" t="str">
        <f>C62</f>
        <v>(590) IUT</v>
      </c>
      <c r="H62" s="15">
        <v>1300</v>
      </c>
      <c r="I62" s="17">
        <v>-73.75</v>
      </c>
      <c r="J62" s="17">
        <v>0</v>
      </c>
      <c r="K62" s="15">
        <v>3154.5599999999999</v>
      </c>
      <c r="L62" s="15">
        <v>1300</v>
      </c>
      <c r="M62" s="15">
        <f>L62-K62</f>
        <v>-1854.5599999999999</v>
      </c>
      <c r="N62" s="18">
        <f>IF(L62&lt;&gt;0,IF(M62&lt;&gt;0,(IF(M62&lt;0,IF(L62&lt;0,(M62/L62)*(-1),M62/ABS(L62)),M62/ABS(L62))),0),IF(M62=0,0,(IF(M62&gt;0,1,-1))))</f>
        <v>-1.4265846153846153</v>
      </c>
      <c r="O62" s="15">
        <v>3026.8099999999999</v>
      </c>
      <c r="P62" s="15">
        <f>H62-K62</f>
        <v>-1854.5599999999999</v>
      </c>
      <c r="Q62" s="19">
        <v>1300</v>
      </c>
      <c r="R62" s="19">
        <v>-1854.5599999999999</v>
      </c>
      <c r="S62" s="19">
        <v>-1.42658461538462</v>
      </c>
      <c r="T62" s="6"/>
    </row>
    <row r="63" spans="1:20" ht="16.5" customHeight="1">
      <c r="A63" s="4"/>
      <c r="B63" s="4"/>
      <c r="C63" s="3"/>
      <c r="D63" s="15"/>
      <c r="E63" s="15"/>
      <c r="F63" s="15"/>
      <c r="G63" s="16"/>
      <c r="H63" s="15"/>
      <c r="I63" s="17"/>
      <c r="J63" s="17"/>
      <c r="K63" s="15"/>
      <c r="L63" s="15"/>
      <c r="M63" s="15"/>
      <c r="N63" s="8"/>
      <c r="O63" s="15"/>
      <c r="P63" s="15"/>
      <c r="T63" s="6"/>
    </row>
    <row r="64" spans="1:20" ht="16.5" customHeight="1">
      <c r="A64" s="24"/>
      <c r="B64" s="24"/>
      <c r="C64" s="2" t="s">
        <v>53</v>
      </c>
      <c r="D64" s="10">
        <v>73.75</v>
      </c>
      <c r="E64" s="10">
        <v>0</v>
      </c>
      <c r="F64" s="10">
        <v>118</v>
      </c>
      <c r="G64" s="11" t="str">
        <f>C64</f>
        <v>(52) Total Indirect Expenses</v>
      </c>
      <c r="H64" s="10">
        <v>1300</v>
      </c>
      <c r="I64" s="12">
        <v>-73.75</v>
      </c>
      <c r="J64" s="12">
        <v>0</v>
      </c>
      <c r="K64" s="10">
        <v>3154.5599999999999</v>
      </c>
      <c r="L64" s="10">
        <v>1300</v>
      </c>
      <c r="M64" s="10">
        <f>L64-K64</f>
        <v>-1854.5599999999999</v>
      </c>
      <c r="N64" s="13">
        <f>IF(L64&lt;&gt;0,IF(M64&lt;&gt;0,(IF(M64&lt;0,IF(L64&lt;0,(M64/L64)*(-1),M64/ABS(L64)),M64/ABS(L64))),0),IF(M64=0,0,(IF(M64&gt;0,1,-1))))</f>
        <v>-1.4265846153846153</v>
      </c>
      <c r="O64" s="10">
        <v>3026.8099999999999</v>
      </c>
      <c r="P64" s="10">
        <f>H64-K64</f>
        <v>-1854.5599999999999</v>
      </c>
      <c r="Q64" s="14">
        <v>1300</v>
      </c>
      <c r="R64" s="14">
        <v>-1854.5599999999999</v>
      </c>
      <c r="S64" s="14">
        <v>-1.42658461538462</v>
      </c>
      <c r="T64" s="42"/>
    </row>
    <row r="65" spans="1:20" ht="16.5" customHeight="1">
      <c r="A65" s="4"/>
      <c r="B65" s="4"/>
      <c r="C65" s="3"/>
      <c r="D65" s="15"/>
      <c r="E65" s="15"/>
      <c r="F65" s="15"/>
      <c r="G65" s="16"/>
      <c r="H65" s="15"/>
      <c r="I65" s="17"/>
      <c r="J65" s="17"/>
      <c r="K65" s="15"/>
      <c r="L65" s="15"/>
      <c r="M65" s="15"/>
      <c r="N65" s="8"/>
      <c r="O65" s="15"/>
      <c r="P65" s="15"/>
      <c r="T65" s="6"/>
    </row>
    <row r="66" spans="1:20" ht="17.25" customHeight="1">
      <c r="A66" s="24"/>
      <c r="B66" s="24"/>
      <c r="C66" s="2" t="s">
        <v>54</v>
      </c>
      <c r="D66" s="10">
        <v>488.13999999999999</v>
      </c>
      <c r="E66" s="10">
        <v>0</v>
      </c>
      <c r="F66" s="10">
        <v>697.69000000000005</v>
      </c>
      <c r="G66" s="11" t="s">
        <v>73</v>
      </c>
      <c r="H66" s="10">
        <v>97506</v>
      </c>
      <c r="I66" s="12">
        <v>-488.13999999999999</v>
      </c>
      <c r="J66" s="12">
        <v>0</v>
      </c>
      <c r="K66" s="10">
        <v>92828</v>
      </c>
      <c r="L66" s="10">
        <v>97506</v>
      </c>
      <c r="M66" s="10">
        <f>L66-K66</f>
        <v>4678</v>
      </c>
      <c r="N66" s="13">
        <f>IF(L66&lt;&gt;0,IF(M66&lt;&gt;0,(IF(M66&lt;0,IF(L66&lt;0,(M66/L66)*(-1),M66/ABS(L66)),M66/ABS(L66))),0),IF(M66=0,0,(IF(M66&gt;0,1,-1))))</f>
        <v>0.047976534777347035</v>
      </c>
      <c r="O66" s="10">
        <v>91276.520000000004</v>
      </c>
      <c r="P66" s="10">
        <f>H66-K66</f>
        <v>4678</v>
      </c>
      <c r="Q66" s="14">
        <v>97506</v>
      </c>
      <c r="R66" s="14">
        <v>4677.99999999999</v>
      </c>
      <c r="S66" s="14">
        <v>0.047976534777346903</v>
      </c>
      <c r="T66" s="42"/>
    </row>
    <row r="67" spans="1:20" ht="16.5" customHeight="1">
      <c r="A67" s="4"/>
      <c r="B67" s="4"/>
      <c r="C67" s="3"/>
      <c r="D67" s="15"/>
      <c r="E67" s="15"/>
      <c r="F67" s="15"/>
      <c r="G67" s="16"/>
      <c r="H67" s="15"/>
      <c r="I67" s="17"/>
      <c r="J67" s="17"/>
      <c r="K67" s="15"/>
      <c r="L67" s="15"/>
      <c r="M67" s="15"/>
      <c r="N67" s="8"/>
      <c r="O67" s="15"/>
      <c r="P67" s="15"/>
      <c r="T67" s="6"/>
    </row>
    <row r="68" spans="1:20" ht="17.25" customHeight="1">
      <c r="A68" s="24"/>
      <c r="B68" s="24"/>
      <c r="C68" s="2" t="s">
        <v>55</v>
      </c>
      <c r="D68" s="10">
        <v>-488.13999999999999</v>
      </c>
      <c r="E68" s="10">
        <v>0</v>
      </c>
      <c r="F68" s="10">
        <v>1302.3099999999999</v>
      </c>
      <c r="G68" s="11" t="s">
        <v>74</v>
      </c>
      <c r="H68" s="10">
        <v>5494</v>
      </c>
      <c r="I68" s="12">
        <v>488.13999999999999</v>
      </c>
      <c r="J68" s="12">
        <v>0</v>
      </c>
      <c r="K68" s="10">
        <v>17794</v>
      </c>
      <c r="L68" s="10">
        <v>5494</v>
      </c>
      <c r="M68" s="10">
        <f>K68-L68</f>
        <v>12300</v>
      </c>
      <c r="N68" s="13">
        <f>IF(L68&lt;&gt;0,IF(M68&lt;&gt;0,(IF(M68&lt;0,IF(L68&lt;0,(M68/L68)*(-1),M68/ABS(L68)),M68/ABS(L68))),0),IF(M68=0,0,(IF(M68&gt;0,1,-1))))</f>
        <v>2.2388059701492535</v>
      </c>
      <c r="O68" s="10">
        <v>17082.48</v>
      </c>
      <c r="P68" s="10">
        <f>H68-K68</f>
        <v>-12300</v>
      </c>
      <c r="Q68" s="14">
        <v>5494</v>
      </c>
      <c r="R68" s="14">
        <v>-12300</v>
      </c>
      <c r="S68" s="14">
        <v>-2.23880597014925</v>
      </c>
      <c r="T68" s="42"/>
    </row>
    <row r="69" spans="1:20" ht="16.5" customHeight="1">
      <c r="A69" s="4"/>
      <c r="B69" s="4"/>
      <c r="C69" s="3"/>
      <c r="D69" s="15"/>
      <c r="E69" s="15"/>
      <c r="F69" s="15"/>
      <c r="G69" s="16"/>
      <c r="H69" s="15"/>
      <c r="I69" s="17"/>
      <c r="J69" s="17"/>
      <c r="K69" s="15"/>
      <c r="L69" s="15"/>
      <c r="M69" s="15"/>
      <c r="N69" s="8"/>
      <c r="O69" s="15"/>
      <c r="P69" s="15"/>
      <c r="T69" s="6"/>
    </row>
    <row r="70" spans="1:20" ht="16.5" customHeight="1">
      <c r="A70" s="4"/>
      <c r="B70" s="4"/>
      <c r="C70" s="3" t="s">
        <v>56</v>
      </c>
      <c r="D70" s="15">
        <v>0</v>
      </c>
      <c r="E70" s="15">
        <v>0</v>
      </c>
      <c r="F70" s="15">
        <v>0</v>
      </c>
      <c r="G70" s="16" t="str">
        <f>C70</f>
        <v>(5911) IUT/OVERHEAD</v>
      </c>
      <c r="H70" s="15">
        <v>26400</v>
      </c>
      <c r="I70" s="17">
        <v>0</v>
      </c>
      <c r="J70" s="17">
        <v>0</v>
      </c>
      <c r="K70" s="15">
        <v>27884.209999999999</v>
      </c>
      <c r="L70" s="15">
        <v>26400</v>
      </c>
      <c r="M70" s="15">
        <f>L70-K70</f>
        <v>-1484.2099999999991</v>
      </c>
      <c r="N70" s="18">
        <f>IF(L70&lt;&gt;0,IF(M70&lt;&gt;0,(IF(M70&lt;0,IF(L70&lt;0,(M70/L70)*(-1),M70/ABS(L70)),M70/ABS(L70))),0),IF(M70=0,0,(IF(M70&gt;0,1,-1))))</f>
        <v>-0.056220075757575726</v>
      </c>
      <c r="O70" s="15">
        <v>27286.779999999999</v>
      </c>
      <c r="P70" s="15">
        <f>H70-K70</f>
        <v>-1484.2099999999991</v>
      </c>
      <c r="Q70" s="19">
        <v>26400</v>
      </c>
      <c r="R70" s="19">
        <v>-1484.21</v>
      </c>
      <c r="S70" s="19">
        <v>-0.056220075757575698</v>
      </c>
      <c r="T70" s="6"/>
    </row>
    <row r="71" spans="1:20" ht="17.25" customHeight="1">
      <c r="A71" s="24"/>
      <c r="B71" s="24"/>
      <c r="C71" s="2" t="s">
        <v>58</v>
      </c>
      <c r="D71" s="10">
        <v>0</v>
      </c>
      <c r="E71" s="10">
        <v>0</v>
      </c>
      <c r="F71" s="10">
        <v>0</v>
      </c>
      <c r="G71" s="11" t="str">
        <f>C71</f>
        <v>(OH&amp;TX) TOTAL OVERHEAD /TAXES</v>
      </c>
      <c r="H71" s="10">
        <v>26400</v>
      </c>
      <c r="I71" s="12">
        <v>0</v>
      </c>
      <c r="J71" s="12">
        <v>0</v>
      </c>
      <c r="K71" s="10">
        <v>27884.209999999999</v>
      </c>
      <c r="L71" s="10">
        <v>26400</v>
      </c>
      <c r="M71" s="10">
        <f>L71-K71</f>
        <v>-1484.2099999999991</v>
      </c>
      <c r="N71" s="13">
        <f>IF(L71&lt;&gt;0,IF(M71&lt;&gt;0,(IF(M71&lt;0,IF(L71&lt;0,(M71/L71)*(-1),M71/ABS(L71)),M71/ABS(L71))),0),IF(M71=0,0,(IF(M71&gt;0,1,-1))))</f>
        <v>-0.056220075757575726</v>
      </c>
      <c r="O71" s="10">
        <v>27286.779999999999</v>
      </c>
      <c r="P71" s="10">
        <f>H71-K71</f>
        <v>-1484.2099999999991</v>
      </c>
      <c r="Q71" s="14">
        <v>26400</v>
      </c>
      <c r="R71" s="14">
        <v>-1484.21</v>
      </c>
      <c r="S71" s="14">
        <v>-0.056220075757575698</v>
      </c>
      <c r="T71" s="42"/>
    </row>
    <row r="72" spans="1:20" ht="16.5" customHeight="1">
      <c r="A72" s="4"/>
      <c r="B72" s="4"/>
      <c r="C72" s="3"/>
      <c r="D72" s="15"/>
      <c r="E72" s="15"/>
      <c r="F72" s="15"/>
      <c r="G72" s="16"/>
      <c r="H72" s="15"/>
      <c r="I72" s="17"/>
      <c r="J72" s="17"/>
      <c r="K72" s="15"/>
      <c r="L72" s="15"/>
      <c r="M72" s="15"/>
      <c r="N72" s="8"/>
      <c r="O72" s="15"/>
      <c r="P72" s="15"/>
      <c r="T72" s="6"/>
    </row>
    <row r="73" spans="1:20" ht="17.25" customHeight="1">
      <c r="A73" s="24"/>
      <c r="B73" s="24"/>
      <c r="C73" s="2" t="s">
        <v>59</v>
      </c>
      <c r="D73" s="10">
        <v>488.13999999999999</v>
      </c>
      <c r="E73" s="10">
        <v>0</v>
      </c>
      <c r="F73" s="10">
        <v>697.69000000000005</v>
      </c>
      <c r="G73" s="11" t="s">
        <v>75</v>
      </c>
      <c r="H73" s="10">
        <v>123906</v>
      </c>
      <c r="I73" s="12">
        <v>-488.13999999999999</v>
      </c>
      <c r="J73" s="12">
        <v>0</v>
      </c>
      <c r="K73" s="10">
        <v>120712.21000000001</v>
      </c>
      <c r="L73" s="10">
        <v>123906</v>
      </c>
      <c r="M73" s="10">
        <f>L73-K73</f>
        <v>3193.7899999999936</v>
      </c>
      <c r="N73" s="13">
        <f>IF(L73&lt;&gt;0,IF(M73&lt;&gt;0,(IF(M73&lt;0,IF(L73&lt;0,(M73/L73)*(-1),M73/ABS(L73)),M73/ABS(L73))),0),IF(M73=0,0,(IF(M73&gt;0,1,-1))))</f>
        <v>0.02577591077106834</v>
      </c>
      <c r="O73" s="10">
        <v>118563.3</v>
      </c>
      <c r="P73" s="10">
        <f>H73-K73</f>
        <v>3193.7899999999936</v>
      </c>
      <c r="Q73" s="20">
        <v>123906</v>
      </c>
      <c r="R73" s="20">
        <v>3193.78999999998</v>
      </c>
      <c r="S73" s="20">
        <v>0.025775910771068201</v>
      </c>
      <c r="T73" s="42"/>
    </row>
    <row r="74" spans="1:20" ht="16.5" customHeight="1">
      <c r="A74" s="4"/>
      <c r="B74" s="4"/>
      <c r="C74" s="3"/>
      <c r="D74" s="15"/>
      <c r="E74" s="15"/>
      <c r="F74" s="15"/>
      <c r="G74" s="16"/>
      <c r="H74" s="15"/>
      <c r="I74" s="17"/>
      <c r="J74" s="17"/>
      <c r="K74" s="15"/>
      <c r="L74" s="15"/>
      <c r="M74" s="15"/>
      <c r="N74" s="8"/>
      <c r="O74" s="15"/>
      <c r="P74" s="15"/>
      <c r="T74" s="6"/>
    </row>
    <row r="75" spans="1:20" ht="17.25" customHeight="1">
      <c r="A75" s="24"/>
      <c r="B75" s="24"/>
      <c r="C75" s="4" t="s">
        <v>60</v>
      </c>
      <c r="D75" s="10">
        <v>-488.13999999999999</v>
      </c>
      <c r="E75" s="10">
        <v>0</v>
      </c>
      <c r="F75" s="10">
        <v>1302.3099999999999</v>
      </c>
      <c r="G75" s="11" t="s">
        <v>76</v>
      </c>
      <c r="H75" s="10">
        <v>-20906</v>
      </c>
      <c r="I75" s="12">
        <v>488.13999999999999</v>
      </c>
      <c r="J75" s="12">
        <v>0</v>
      </c>
      <c r="K75" s="10">
        <v>-10090.209999999999</v>
      </c>
      <c r="L75" s="10">
        <v>-20906</v>
      </c>
      <c r="M75" s="10">
        <f>K75-L75</f>
        <v>10815.790000000001</v>
      </c>
      <c r="N75" s="13">
        <f>IF(L75&lt;&gt;0,IF(M75&lt;&gt;0,(IF(M75&lt;0,IF(L75&lt;0,(M75/L75)*(-1),M75/ABS(L75)),M75/ABS(L75))),0),IF(M75=0,0,(IF(M75&gt;0,1,-1))))</f>
        <v>0.51735339137089831</v>
      </c>
      <c r="O75" s="10">
        <v>-10204.299999999999</v>
      </c>
      <c r="P75" s="10">
        <f>H75-K75</f>
        <v>-10815.790000000001</v>
      </c>
      <c r="Q75" s="21">
        <v>-20906</v>
      </c>
      <c r="R75" s="21">
        <v>-10815.790000000001</v>
      </c>
      <c r="S75" s="21">
        <v>0.51735339137089797</v>
      </c>
      <c r="T75" s="42"/>
    </row>
    <row r="76" spans="1:20" ht="16.5" customHeight="1">
      <c r="A76" s="4"/>
      <c r="B76" s="4"/>
      <c r="C76" s="3"/>
      <c r="D76" s="15"/>
      <c r="E76" s="15"/>
      <c r="F76" s="15"/>
      <c r="G76" s="16"/>
      <c r="H76" s="15"/>
      <c r="I76" s="17"/>
      <c r="J76" s="17"/>
      <c r="K76" s="15"/>
      <c r="L76" s="15"/>
      <c r="M76" s="15"/>
      <c r="N76" s="8"/>
      <c r="O76" s="15"/>
      <c r="P76" s="15"/>
      <c r="T76" s="6"/>
    </row>
    <row r="77" spans="1:20" ht="13.5" customHeight="1">
      <c r="A77" s="6"/>
      <c r="B77" s="6"/>
      <c r="C77" s="4"/>
      <c r="D77" s="15"/>
      <c r="E77" s="15"/>
      <c r="F77" s="15"/>
      <c r="G77" s="16" t="s">
        <v>77</v>
      </c>
      <c r="H77" s="15"/>
      <c r="I77" s="17"/>
      <c r="J77" s="17"/>
      <c r="K77" s="15"/>
      <c r="L77" s="15"/>
      <c r="M77" s="15"/>
      <c r="N77" s="8"/>
      <c r="O77" s="15"/>
      <c r="P77" s="15"/>
      <c r="Q77" s="22"/>
      <c r="R77" s="22"/>
      <c r="S77" s="22"/>
      <c r="T77" s="6"/>
    </row>
    <row r="78" spans="1:20" ht="13.5" customHeight="1">
      <c r="C78" s="2" t="s">
        <v>61</v>
      </c>
      <c r="D78" s="10">
        <v>-488.13999999999999</v>
      </c>
      <c r="E78" s="10">
        <v>0</v>
      </c>
      <c r="F78" s="10">
        <v>1302.3099999999999</v>
      </c>
      <c r="G78" s="11" t="s">
        <v>78</v>
      </c>
      <c r="H78" s="10">
        <v>-20906</v>
      </c>
      <c r="I78" s="12">
        <v>488.13999999999999</v>
      </c>
      <c r="J78" s="12">
        <v>0</v>
      </c>
      <c r="K78" s="10">
        <v>-10090.209999999999</v>
      </c>
      <c r="L78" s="10">
        <v>-20906</v>
      </c>
      <c r="M78" s="10">
        <f>K78-L78</f>
        <v>10815.790000000001</v>
      </c>
      <c r="N78" s="13">
        <f>IF(L78&lt;&gt;0,IF(M78&lt;&gt;0,(IF(M78&lt;0,IF(L78&lt;0,(M78/L78)*(-1),M78/ABS(L78)),M78/ABS(L78))),0),IF(M78=0,0,(IF(M78&gt;0,1,-1))))</f>
        <v>0.51735339137089831</v>
      </c>
      <c r="O78" s="10">
        <v>-10204.299999999999</v>
      </c>
      <c r="P78" s="10">
        <f>H78-K78</f>
        <v>-10815.790000000001</v>
      </c>
      <c r="Q78" s="20">
        <v>-20906</v>
      </c>
      <c r="R78" s="20">
        <v>-10815.790000000001</v>
      </c>
      <c r="S78" s="20">
        <v>0.51735339137089797</v>
      </c>
    </row>
    <row r="79" spans="1:20" ht="13.5" customHeight="1">
      <c r="C79" s="2" t="s">
        <v>62</v>
      </c>
      <c r="D79" s="10">
        <v>-488.13999999999999</v>
      </c>
      <c r="E79" s="10">
        <v>0</v>
      </c>
      <c r="F79" s="10">
        <v>1302.3099999999999</v>
      </c>
      <c r="G79" s="11" t="s">
        <v>79</v>
      </c>
      <c r="H79" s="10">
        <v>-20906</v>
      </c>
      <c r="I79" s="12">
        <v>488.13999999999999</v>
      </c>
      <c r="J79" s="12">
        <v>0</v>
      </c>
      <c r="K79" s="10">
        <v>-10090.209999999999</v>
      </c>
      <c r="L79" s="10">
        <v>-20906</v>
      </c>
      <c r="M79" s="10">
        <f>K79-L79</f>
        <v>10815.790000000001</v>
      </c>
      <c r="N79" s="13">
        <f>IF(L79&lt;&gt;0,IF(M79&lt;&gt;0,(IF(M79&lt;0,IF(L79&lt;0,(M79/L79)*(-1),M79/ABS(L79)),M79/ABS(L79))),0),IF(M79=0,0,(IF(M79&gt;0,1,-1))))</f>
        <v>0.51735339137089831</v>
      </c>
      <c r="O79" s="10">
        <v>-10204.299999999999</v>
      </c>
      <c r="P79" s="10">
        <f>H79-K79</f>
        <v>-10815.790000000001</v>
      </c>
      <c r="Q79" s="20">
        <v>-20906</v>
      </c>
      <c r="R79" s="20">
        <v>-10815.790000000001</v>
      </c>
      <c r="S79" s="20">
        <v>0.51735339137089797</v>
      </c>
    </row>
    <row r="80" spans="1:20" ht="16.5" customHeight="1">
      <c r="A80" s="4"/>
      <c r="B80" s="4"/>
      <c r="C80" s="4"/>
      <c r="D80" s="6"/>
      <c r="E80" s="6"/>
      <c r="F80" s="6"/>
      <c r="G80" s="6"/>
      <c r="I80" s="4"/>
      <c r="J80" s="4"/>
      <c r="N80" s="8"/>
      <c r="O80" s="6"/>
      <c r="P80" s="6"/>
      <c r="T80" s="6"/>
    </row>
    <row r="81" spans="1:20" ht="16.5" customHeight="1">
      <c r="A81" s="4"/>
      <c r="B81" s="4"/>
      <c r="C81" s="4"/>
      <c r="D81" s="6"/>
      <c r="E81" s="6"/>
      <c r="F81" s="6"/>
      <c r="G81" s="6"/>
      <c r="I81" s="4"/>
      <c r="J81" s="4"/>
      <c r="N81" s="8"/>
      <c r="O81" s="6"/>
      <c r="P81" s="6"/>
      <c r="T81" s="6"/>
    </row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1:20" ht="13.5" customHeight="1"/>
    <row r="95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80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92</v>
      </c>
      <c r="T1" s="6"/>
    </row>
    <row r="2" spans="1:20" ht="18.75" customHeight="1">
      <c r="A2" s="4"/>
      <c r="B2" s="4"/>
      <c r="C2" s="4" t="s">
        <v>81</v>
      </c>
      <c r="E2" s="46"/>
      <c r="F2" s="46"/>
      <c r="H2" s="30"/>
      <c r="I2" s="33"/>
      <c r="J2" s="33"/>
      <c r="K2" s="30" t="s">
        <v>87</v>
      </c>
      <c r="L2" s="30"/>
      <c r="M2" s="30"/>
      <c r="N2" s="38"/>
      <c r="O2" s="41" t="s">
        <v>119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82</v>
      </c>
      <c r="D3" s="45" t="str">
        <f>D6</f>
        <v>Fund: OPERATING/DIVISIONS FUND (12): 12</v>
      </c>
      <c r="H3" s="45"/>
      <c r="I3" s="34"/>
      <c r="J3" s="34"/>
      <c r="K3" s="45" t="s">
        <v>91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ASSOC-ALA MIDWINTER &amp; ANNUAL: 412-5370</v>
      </c>
      <c r="H4" s="31"/>
      <c r="I4" s="35"/>
      <c r="J4" s="35"/>
      <c r="K4" s="31" t="str">
        <f>"For the "&amp;MID(C3,6,2)&amp;" Months Ending "&amp;C2</f>
        <v>For the 12 Months Ending August 2018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83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140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86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August 2018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64</v>
      </c>
      <c r="E13" s="28" t="s">
        <v>65</v>
      </c>
      <c r="F13" s="28" t="s">
        <v>85</v>
      </c>
      <c r="G13" s="29"/>
      <c r="H13" s="28" t="s">
        <v>67</v>
      </c>
      <c r="I13" s="23"/>
      <c r="J13" s="23"/>
      <c r="K13" s="28" t="s">
        <v>64</v>
      </c>
      <c r="L13" s="28" t="s">
        <v>65</v>
      </c>
      <c r="M13" s="28" t="s">
        <v>68</v>
      </c>
      <c r="N13" s="18" t="s">
        <v>69</v>
      </c>
      <c r="O13" s="28" t="s">
        <v>85</v>
      </c>
      <c r="P13" s="28" t="s">
        <v>89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64</v>
      </c>
      <c r="G14" s="29"/>
      <c r="H14" s="28"/>
      <c r="I14" s="23"/>
      <c r="J14" s="23"/>
      <c r="K14" s="28"/>
      <c r="L14" s="28"/>
      <c r="M14" s="28"/>
      <c r="N14" s="18"/>
      <c r="O14" s="28" t="s">
        <v>64</v>
      </c>
      <c r="P14" s="28" t="s">
        <v>90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63</v>
      </c>
      <c r="E15" s="5" t="s">
        <v>63</v>
      </c>
      <c r="F15" s="5" t="s">
        <v>63</v>
      </c>
      <c r="G15" s="6"/>
      <c r="H15" s="5" t="s">
        <v>63</v>
      </c>
      <c r="I15" s="7" t="s">
        <v>63</v>
      </c>
      <c r="J15" s="7" t="s">
        <v>63</v>
      </c>
      <c r="K15" s="5" t="s">
        <v>70</v>
      </c>
      <c r="L15" s="5" t="s">
        <v>70</v>
      </c>
      <c r="N15" s="8"/>
      <c r="O15" s="5" t="s">
        <v>70</v>
      </c>
      <c r="P15" s="6"/>
      <c r="Q15" s="9" t="s">
        <v>70</v>
      </c>
      <c r="R15" s="9" t="s">
        <v>70</v>
      </c>
      <c r="S15" s="9" t="s">
        <v>70</v>
      </c>
      <c r="T15" s="6"/>
    </row>
    <row r="16" spans="1:20" ht="13.5" hidden="1">
      <c r="A16" s="4"/>
      <c r="B16" s="4"/>
      <c r="C16" s="4"/>
      <c r="D16" s="5" t="s">
        <v>64</v>
      </c>
      <c r="E16" s="5" t="s">
        <v>65</v>
      </c>
      <c r="F16" s="5" t="s">
        <v>66</v>
      </c>
      <c r="G16" s="6"/>
      <c r="H16" s="5" t="s">
        <v>67</v>
      </c>
      <c r="I16" s="7" t="s">
        <v>68</v>
      </c>
      <c r="J16" s="7" t="s">
        <v>69</v>
      </c>
      <c r="K16" s="5" t="s">
        <v>64</v>
      </c>
      <c r="L16" s="5" t="s">
        <v>65</v>
      </c>
      <c r="N16" s="8"/>
      <c r="O16" s="5" t="s">
        <v>66</v>
      </c>
      <c r="P16" s="6"/>
      <c r="Q16" s="9" t="s">
        <v>67</v>
      </c>
      <c r="R16" s="9" t="s">
        <v>68</v>
      </c>
      <c r="S16" s="9" t="s">
        <v>69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 t="s">
        <v>9</v>
      </c>
      <c r="D25" s="15">
        <v>0</v>
      </c>
      <c r="E25" s="15">
        <v>0</v>
      </c>
      <c r="F25" s="15">
        <v>0</v>
      </c>
      <c r="G25" s="16" t="str">
        <f>C25</f>
        <v>(4400) DONATIONS/HONORARIA</v>
      </c>
      <c r="H25" s="15">
        <v>2000</v>
      </c>
      <c r="I25" s="17">
        <v>0</v>
      </c>
      <c r="J25" s="17">
        <v>0</v>
      </c>
      <c r="K25" s="15">
        <v>0</v>
      </c>
      <c r="L25" s="15">
        <v>2000</v>
      </c>
      <c r="M25" s="15">
        <f>K25-L25</f>
        <v>-2000</v>
      </c>
      <c r="N25" s="18">
        <f>IF(L25&lt;&gt;0,IF(M25&lt;&gt;0,(IF(M25&lt;0,IF(L25&lt;0,(M25/L25)*(-1),M25/ABS(L25)),M25/ABS(L25))),0),IF(M25=0,0,(IF(M25&gt;0,1,-1))))</f>
        <v>-1</v>
      </c>
      <c r="O25" s="15">
        <v>0</v>
      </c>
      <c r="P25" s="15">
        <f>H25-K25</f>
        <v>2000</v>
      </c>
      <c r="Q25" s="19">
        <v>2000</v>
      </c>
      <c r="R25" s="19">
        <v>2000</v>
      </c>
      <c r="S25" s="19">
        <v>1</v>
      </c>
      <c r="T25" s="6"/>
    </row>
    <row r="26" spans="1:20" ht="17.25" customHeight="1">
      <c r="A26" s="24"/>
      <c r="B26" s="24"/>
      <c r="C26" s="2" t="s">
        <v>11</v>
      </c>
      <c r="D26" s="10">
        <v>0</v>
      </c>
      <c r="E26" s="10">
        <v>0</v>
      </c>
      <c r="F26" s="10">
        <v>0</v>
      </c>
      <c r="G26" s="11" t="str">
        <f>C26</f>
        <v>(440) Subtotal Misc.</v>
      </c>
      <c r="H26" s="10">
        <v>2000</v>
      </c>
      <c r="I26" s="12">
        <v>0</v>
      </c>
      <c r="J26" s="12">
        <v>0</v>
      </c>
      <c r="K26" s="10">
        <v>0</v>
      </c>
      <c r="L26" s="10">
        <v>2000</v>
      </c>
      <c r="M26" s="10">
        <f>K26-L26</f>
        <v>-2000</v>
      </c>
      <c r="N26" s="13">
        <f>IF(L26&lt;&gt;0,IF(M26&lt;&gt;0,(IF(M26&lt;0,IF(L26&lt;0,(M26/L26)*(-1),M26/ABS(L26)),M26/ABS(L26))),0),IF(M26=0,0,(IF(M26&gt;0,1,-1))))</f>
        <v>-1</v>
      </c>
      <c r="O26" s="10">
        <v>0</v>
      </c>
      <c r="P26" s="10">
        <f>H26-K26</f>
        <v>2000</v>
      </c>
      <c r="Q26" s="14">
        <v>2000</v>
      </c>
      <c r="R26" s="14">
        <v>2000</v>
      </c>
      <c r="S26" s="14">
        <v>1</v>
      </c>
      <c r="T26" s="42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0</v>
      </c>
      <c r="E28" s="10">
        <v>0</v>
      </c>
      <c r="F28" s="10">
        <v>0</v>
      </c>
      <c r="G28" s="11" t="s">
        <v>71</v>
      </c>
      <c r="H28" s="10">
        <v>2000</v>
      </c>
      <c r="I28" s="12">
        <v>0</v>
      </c>
      <c r="J28" s="12">
        <v>0</v>
      </c>
      <c r="K28" s="10">
        <v>0</v>
      </c>
      <c r="L28" s="10">
        <v>2000</v>
      </c>
      <c r="M28" s="10">
        <f>K28-L28</f>
        <v>-2000</v>
      </c>
      <c r="N28" s="13">
        <f>IF(L28&lt;&gt;0,IF(M28&lt;&gt;0,(IF(M28&lt;0,IF(L28&lt;0,(M28/L28)*(-1),M28/ABS(L28)),M28/ABS(L28))),0),IF(M28=0,0,(IF(M28&gt;0,1,-1))))</f>
        <v>-1</v>
      </c>
      <c r="O28" s="10">
        <v>0</v>
      </c>
      <c r="P28" s="10">
        <f>H28-K28</f>
        <v>2000</v>
      </c>
      <c r="Q28" s="14">
        <v>2000</v>
      </c>
      <c r="R28" s="14">
        <v>2000</v>
      </c>
      <c r="S28" s="14">
        <v>1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/>
      <c r="D31" s="15"/>
      <c r="E31" s="15"/>
      <c r="F31" s="15"/>
      <c r="G31" s="16"/>
      <c r="H31" s="15"/>
      <c r="I31" s="17"/>
      <c r="J31" s="17"/>
      <c r="K31" s="15"/>
      <c r="L31" s="15"/>
      <c r="M31" s="15"/>
      <c r="N31" s="8"/>
      <c r="O31" s="15"/>
      <c r="P31" s="15"/>
      <c r="T31" s="6"/>
    </row>
    <row r="32" spans="1:20" ht="16.5" customHeight="1">
      <c r="A32" s="4"/>
      <c r="B32" s="4"/>
      <c r="C32" s="3" t="s">
        <v>21</v>
      </c>
      <c r="D32" s="15">
        <v>0</v>
      </c>
      <c r="E32" s="15">
        <v>0</v>
      </c>
      <c r="F32" s="15">
        <v>0</v>
      </c>
      <c r="G32" s="16" t="str">
        <f>C32</f>
        <v>(5212) LODGING &amp; MEALS</v>
      </c>
      <c r="H32" s="15">
        <v>150</v>
      </c>
      <c r="I32" s="17">
        <v>0</v>
      </c>
      <c r="J32" s="17">
        <v>0</v>
      </c>
      <c r="K32" s="15">
        <v>0</v>
      </c>
      <c r="L32" s="15">
        <v>150</v>
      </c>
      <c r="M32" s="15">
        <f>L32-K32</f>
        <v>150</v>
      </c>
      <c r="N32" s="18">
        <f>IF(L32&lt;&gt;0,IF(M32&lt;&gt;0,(IF(M32&lt;0,IF(L32&lt;0,(M32/L32)*(-1),M32/ABS(L32)),M32/ABS(L32))),0),IF(M32=0,0,(IF(M32&gt;0,1,-1))))</f>
        <v>1</v>
      </c>
      <c r="O32" s="15">
        <v>150</v>
      </c>
      <c r="P32" s="15">
        <f>H32-K32</f>
        <v>150</v>
      </c>
      <c r="Q32" s="19">
        <v>150</v>
      </c>
      <c r="R32" s="19">
        <v>150</v>
      </c>
      <c r="S32" s="19">
        <v>1</v>
      </c>
      <c r="T32" s="6"/>
    </row>
    <row r="33" spans="1:20" ht="17.25" customHeight="1">
      <c r="A33" s="24"/>
      <c r="B33" s="24"/>
      <c r="C33" s="2" t="s">
        <v>23</v>
      </c>
      <c r="D33" s="10">
        <v>0</v>
      </c>
      <c r="E33" s="10">
        <v>0</v>
      </c>
      <c r="F33" s="10">
        <v>0</v>
      </c>
      <c r="G33" s="11" t="str">
        <f>C33</f>
        <v>(520) Travel and Related Expenses</v>
      </c>
      <c r="H33" s="10">
        <v>150</v>
      </c>
      <c r="I33" s="12">
        <v>0</v>
      </c>
      <c r="J33" s="12">
        <v>0</v>
      </c>
      <c r="K33" s="10">
        <v>0</v>
      </c>
      <c r="L33" s="10">
        <v>150</v>
      </c>
      <c r="M33" s="10">
        <f>L33-K33</f>
        <v>150</v>
      </c>
      <c r="N33" s="13">
        <f>IF(L33&lt;&gt;0,IF(M33&lt;&gt;0,(IF(M33&lt;0,IF(L33&lt;0,(M33/L33)*(-1),M33/ABS(L33)),M33/ABS(L33))),0),IF(M33=0,0,(IF(M33&gt;0,1,-1))))</f>
        <v>1</v>
      </c>
      <c r="O33" s="10">
        <v>150</v>
      </c>
      <c r="P33" s="10">
        <f>H33-K33</f>
        <v>150</v>
      </c>
      <c r="Q33" s="14">
        <v>150</v>
      </c>
      <c r="R33" s="14">
        <v>150</v>
      </c>
      <c r="S33" s="14">
        <v>1</v>
      </c>
      <c r="T33" s="42"/>
    </row>
    <row r="34" spans="1:20" ht="16.5" customHeight="1">
      <c r="A34" s="4"/>
      <c r="B34" s="4"/>
      <c r="C34" s="3"/>
      <c r="D34" s="15"/>
      <c r="E34" s="15"/>
      <c r="F34" s="15"/>
      <c r="G34" s="16"/>
      <c r="H34" s="15"/>
      <c r="I34" s="17"/>
      <c r="J34" s="17"/>
      <c r="K34" s="15"/>
      <c r="L34" s="15"/>
      <c r="M34" s="15"/>
      <c r="N34" s="8"/>
      <c r="O34" s="15"/>
      <c r="P34" s="15"/>
      <c r="T34" s="6"/>
    </row>
    <row r="35" spans="1:20" ht="16.5" customHeight="1">
      <c r="A35" s="4"/>
      <c r="B35" s="4"/>
      <c r="C35" s="3" t="s">
        <v>24</v>
      </c>
      <c r="D35" s="15">
        <v>4846.5</v>
      </c>
      <c r="E35" s="15">
        <v>0</v>
      </c>
      <c r="F35" s="15">
        <v>1257.3</v>
      </c>
      <c r="G35" s="16" t="str">
        <f>C35</f>
        <v>(5301) CONFERENCE EQUIPMENT RENTAL</v>
      </c>
      <c r="H35" s="15">
        <v>0</v>
      </c>
      <c r="I35" s="17">
        <v>-4846.5</v>
      </c>
      <c r="J35" s="17">
        <v>0</v>
      </c>
      <c r="K35" s="15">
        <v>8350.4899999999998</v>
      </c>
      <c r="L35" s="15">
        <v>0</v>
      </c>
      <c r="M35" s="15">
        <f>L35-K35</f>
        <v>-8350.4899999999998</v>
      </c>
      <c r="N35" s="18">
        <f>IF(L35&lt;&gt;0,IF(M35&lt;&gt;0,(IF(M35&lt;0,IF(L35&lt;0,(M35/L35)*(-1),M35/ABS(L35)),M35/ABS(L35))),0),IF(M35=0,0,(IF(M35&gt;0,1,-1))))</f>
        <v>-1</v>
      </c>
      <c r="O35" s="15">
        <v>1257.3</v>
      </c>
      <c r="P35" s="15">
        <f>H35-K35</f>
        <v>-8350.4899999999998</v>
      </c>
      <c r="Q35" s="19">
        <v>0</v>
      </c>
      <c r="R35" s="19">
        <v>-8350.4899999999998</v>
      </c>
      <c r="S35" s="19">
        <v>0</v>
      </c>
      <c r="T35" s="6"/>
    </row>
    <row r="36" spans="1:20" ht="16.5" customHeight="1">
      <c r="C36" s="3" t="s">
        <v>25</v>
      </c>
      <c r="D36" s="15">
        <v>0</v>
      </c>
      <c r="E36" s="15">
        <v>0</v>
      </c>
      <c r="F36" s="15">
        <v>0</v>
      </c>
      <c r="G36" s="16" t="str">
        <f>C36</f>
        <v>(5302) MEAL FUNCTIONS</v>
      </c>
      <c r="H36" s="15">
        <v>3000</v>
      </c>
      <c r="I36" s="17">
        <v>0</v>
      </c>
      <c r="J36" s="17">
        <v>0</v>
      </c>
      <c r="K36" s="15">
        <v>3873.25</v>
      </c>
      <c r="L36" s="15">
        <v>3000</v>
      </c>
      <c r="M36" s="15">
        <f>L36-K36</f>
        <v>-873.25</v>
      </c>
      <c r="N36" s="18">
        <f>IF(L36&lt;&gt;0,IF(M36&lt;&gt;0,(IF(M36&lt;0,IF(L36&lt;0,(M36/L36)*(-1),M36/ABS(L36)),M36/ABS(L36))),0),IF(M36=0,0,(IF(M36&gt;0,1,-1))))</f>
        <v>-0.29108333333333336</v>
      </c>
      <c r="O36" s="15">
        <v>3148.8600000000001</v>
      </c>
      <c r="P36" s="15">
        <f>H36-K36</f>
        <v>-873.25</v>
      </c>
      <c r="Q36" s="19">
        <v>3000</v>
      </c>
      <c r="R36" s="19">
        <v>-873.25</v>
      </c>
      <c r="S36" s="19">
        <v>-0.29108333333333303</v>
      </c>
    </row>
    <row r="37" spans="1:20" ht="16.5" customHeight="1">
      <c r="C37" s="3" t="s">
        <v>26</v>
      </c>
      <c r="D37" s="15">
        <v>0</v>
      </c>
      <c r="E37" s="15">
        <v>0</v>
      </c>
      <c r="F37" s="15">
        <v>0</v>
      </c>
      <c r="G37" s="16" t="str">
        <f>C37</f>
        <v>(5304) SPEAKER/GUEST EXPENSE</v>
      </c>
      <c r="H37" s="15">
        <v>1100</v>
      </c>
      <c r="I37" s="17">
        <v>0</v>
      </c>
      <c r="J37" s="17">
        <v>0</v>
      </c>
      <c r="K37" s="15">
        <v>1482.95</v>
      </c>
      <c r="L37" s="15">
        <v>1100</v>
      </c>
      <c r="M37" s="15">
        <f>L37-K37</f>
        <v>-382.95000000000005</v>
      </c>
      <c r="N37" s="18">
        <f>IF(L37&lt;&gt;0,IF(M37&lt;&gt;0,(IF(M37&lt;0,IF(L37&lt;0,(M37/L37)*(-1),M37/ABS(L37)),M37/ABS(L37))),0),IF(M37=0,0,(IF(M37&gt;0,1,-1))))</f>
        <v>-0.34813636363636369</v>
      </c>
      <c r="O37" s="15">
        <v>0</v>
      </c>
      <c r="P37" s="15">
        <f>H37-K37</f>
        <v>-382.95000000000005</v>
      </c>
      <c r="Q37" s="19">
        <v>1100</v>
      </c>
      <c r="R37" s="19">
        <v>-382.94999999999999</v>
      </c>
      <c r="S37" s="19">
        <v>-0.34813636363636402</v>
      </c>
    </row>
    <row r="38" spans="1:20" ht="16.5" customHeight="1">
      <c r="C38" s="3" t="s">
        <v>27</v>
      </c>
      <c r="D38" s="15">
        <v>0</v>
      </c>
      <c r="E38" s="15">
        <v>0</v>
      </c>
      <c r="F38" s="15">
        <v>0</v>
      </c>
      <c r="G38" s="16" t="str">
        <f>C38</f>
        <v>(5305) SPEAKER/GUEST HONORARIUM</v>
      </c>
      <c r="H38" s="15">
        <v>1500</v>
      </c>
      <c r="I38" s="17">
        <v>0</v>
      </c>
      <c r="J38" s="17">
        <v>0</v>
      </c>
      <c r="K38" s="15">
        <v>1500</v>
      </c>
      <c r="L38" s="15">
        <v>1500</v>
      </c>
      <c r="M38" s="15">
        <f>L38-K38</f>
        <v>0</v>
      </c>
      <c r="N38" s="18">
        <f>IF(L38&lt;&gt;0,IF(M38&lt;&gt;0,(IF(M38&lt;0,IF(L38&lt;0,(M38/L38)*(-1),M38/ABS(L38)),M38/ABS(L38))),0),IF(M38=0,0,(IF(M38&gt;0,1,-1))))</f>
        <v>0</v>
      </c>
      <c r="O38" s="15">
        <v>1500</v>
      </c>
      <c r="P38" s="15">
        <f>H38-K38</f>
        <v>0</v>
      </c>
      <c r="Q38" s="19">
        <v>1500</v>
      </c>
      <c r="R38" s="19">
        <v>0</v>
      </c>
      <c r="S38" s="19">
        <v>0</v>
      </c>
    </row>
    <row r="39" spans="1:20" ht="17.25" customHeight="1">
      <c r="A39" s="24"/>
      <c r="B39" s="24"/>
      <c r="C39" s="2" t="s">
        <v>31</v>
      </c>
      <c r="D39" s="10">
        <v>4846.5</v>
      </c>
      <c r="E39" s="10">
        <v>0</v>
      </c>
      <c r="F39" s="10">
        <v>1257.3</v>
      </c>
      <c r="G39" s="11" t="str">
        <f>C39</f>
        <v>(530) Meetings and Conferences</v>
      </c>
      <c r="H39" s="10">
        <v>5600</v>
      </c>
      <c r="I39" s="12">
        <v>-4846.5</v>
      </c>
      <c r="J39" s="12">
        <v>0</v>
      </c>
      <c r="K39" s="10">
        <v>15206.690000000001</v>
      </c>
      <c r="L39" s="10">
        <v>5600</v>
      </c>
      <c r="M39" s="10">
        <f>L39-K39</f>
        <v>-9606.6900000000005</v>
      </c>
      <c r="N39" s="13">
        <f>IF(L39&lt;&gt;0,IF(M39&lt;&gt;0,(IF(M39&lt;0,IF(L39&lt;0,(M39/L39)*(-1),M39/ABS(L39)),M39/ABS(L39))),0),IF(M39=0,0,(IF(M39&gt;0,1,-1))))</f>
        <v>-1.7154803571428572</v>
      </c>
      <c r="O39" s="10">
        <v>5906.1599999999999</v>
      </c>
      <c r="P39" s="10">
        <f>H39-K39</f>
        <v>-9606.6900000000005</v>
      </c>
      <c r="Q39" s="14">
        <v>5600</v>
      </c>
      <c r="R39" s="14">
        <v>-9606.6900000000005</v>
      </c>
      <c r="S39" s="14">
        <v>-1.7154803571428601</v>
      </c>
      <c r="T39" s="42"/>
    </row>
    <row r="40" spans="1:20" ht="16.5" customHeight="1">
      <c r="A40" s="4"/>
      <c r="B40" s="4"/>
      <c r="C40" s="3"/>
      <c r="D40" s="15"/>
      <c r="E40" s="15"/>
      <c r="F40" s="15"/>
      <c r="G40" s="16"/>
      <c r="H40" s="15"/>
      <c r="I40" s="17"/>
      <c r="J40" s="17"/>
      <c r="K40" s="15"/>
      <c r="L40" s="15"/>
      <c r="M40" s="15"/>
      <c r="N40" s="8"/>
      <c r="O40" s="15"/>
      <c r="P40" s="15"/>
      <c r="T40" s="6"/>
    </row>
    <row r="41" spans="1:20" ht="16.5" customHeight="1">
      <c r="A41" s="4"/>
      <c r="B41" s="4"/>
      <c r="C41" s="3" t="s">
        <v>33</v>
      </c>
      <c r="D41" s="15">
        <v>0</v>
      </c>
      <c r="E41" s="15">
        <v>0</v>
      </c>
      <c r="F41" s="15">
        <v>0</v>
      </c>
      <c r="G41" s="16" t="str">
        <f>C41</f>
        <v>(5402) PRINTING-OUTSIDE</v>
      </c>
      <c r="H41" s="15">
        <v>0</v>
      </c>
      <c r="I41" s="17">
        <v>0</v>
      </c>
      <c r="J41" s="17">
        <v>0</v>
      </c>
      <c r="K41" s="15">
        <v>0</v>
      </c>
      <c r="L41" s="15">
        <v>0</v>
      </c>
      <c r="M41" s="15">
        <f>L41-K41</f>
        <v>0</v>
      </c>
      <c r="N41" s="18">
        <f>IF(L41&lt;&gt;0,IF(M41&lt;&gt;0,(IF(M41&lt;0,IF(L41&lt;0,(M41/L41)*(-1),M41/ABS(L41)),M41/ABS(L41))),0),IF(M41=0,0,(IF(M41&gt;0,1,-1))))</f>
        <v>0</v>
      </c>
      <c r="O41" s="15">
        <v>28</v>
      </c>
      <c r="P41" s="15">
        <f>H41-K41</f>
        <v>0</v>
      </c>
      <c r="Q41" s="19">
        <v>0</v>
      </c>
      <c r="R41" s="19">
        <v>0</v>
      </c>
      <c r="S41" s="19">
        <v>0</v>
      </c>
      <c r="T41" s="6"/>
    </row>
    <row r="42" spans="1:20" ht="17.25" customHeight="1">
      <c r="A42" s="24"/>
      <c r="B42" s="24"/>
      <c r="C42" s="2" t="s">
        <v>36</v>
      </c>
      <c r="D42" s="10">
        <v>0</v>
      </c>
      <c r="E42" s="10">
        <v>0</v>
      </c>
      <c r="F42" s="10">
        <v>0</v>
      </c>
      <c r="G42" s="11" t="str">
        <f>C42</f>
        <v>(540) Publication Related Expenses</v>
      </c>
      <c r="H42" s="10">
        <v>0</v>
      </c>
      <c r="I42" s="12">
        <v>0</v>
      </c>
      <c r="J42" s="12">
        <v>0</v>
      </c>
      <c r="K42" s="10">
        <v>0</v>
      </c>
      <c r="L42" s="10">
        <v>0</v>
      </c>
      <c r="M42" s="10">
        <f>L42-K42</f>
        <v>0</v>
      </c>
      <c r="N42" s="13">
        <f>IF(L42&lt;&gt;0,IF(M42&lt;&gt;0,(IF(M42&lt;0,IF(L42&lt;0,(M42/L42)*(-1),M42/ABS(L42)),M42/ABS(L42))),0),IF(M42=0,0,(IF(M42&gt;0,1,-1))))</f>
        <v>0</v>
      </c>
      <c r="O42" s="10">
        <v>28</v>
      </c>
      <c r="P42" s="10">
        <f>H42-K42</f>
        <v>0</v>
      </c>
      <c r="Q42" s="14">
        <v>0</v>
      </c>
      <c r="R42" s="14">
        <v>0</v>
      </c>
      <c r="S42" s="14">
        <v>0</v>
      </c>
      <c r="T42" s="42"/>
    </row>
    <row r="43" spans="1:20" ht="16.5" customHeight="1">
      <c r="A43" s="4"/>
      <c r="B43" s="4"/>
      <c r="C43" s="3"/>
      <c r="D43" s="15"/>
      <c r="E43" s="15"/>
      <c r="F43" s="15"/>
      <c r="G43" s="16"/>
      <c r="H43" s="15"/>
      <c r="I43" s="17"/>
      <c r="J43" s="17"/>
      <c r="K43" s="15"/>
      <c r="L43" s="15"/>
      <c r="M43" s="15"/>
      <c r="N43" s="8"/>
      <c r="O43" s="15"/>
      <c r="P43" s="15"/>
      <c r="T43" s="6"/>
    </row>
    <row r="44" spans="1:20" ht="16.5" customHeight="1">
      <c r="A44" s="4"/>
      <c r="B44" s="4"/>
      <c r="C44" s="3" t="s">
        <v>37</v>
      </c>
      <c r="D44" s="15">
        <v>0</v>
      </c>
      <c r="E44" s="15">
        <v>0</v>
      </c>
      <c r="F44" s="15">
        <v>0</v>
      </c>
      <c r="G44" s="16" t="str">
        <f>C44</f>
        <v>(5500) SUPPLIES/OPERATING</v>
      </c>
      <c r="H44" s="15">
        <v>100</v>
      </c>
      <c r="I44" s="17">
        <v>0</v>
      </c>
      <c r="J44" s="17">
        <v>0</v>
      </c>
      <c r="K44" s="15">
        <v>0</v>
      </c>
      <c r="L44" s="15">
        <v>100</v>
      </c>
      <c r="M44" s="15">
        <f>L44-K44</f>
        <v>100</v>
      </c>
      <c r="N44" s="18">
        <f>IF(L44&lt;&gt;0,IF(M44&lt;&gt;0,(IF(M44&lt;0,IF(L44&lt;0,(M44/L44)*(-1),M44/ABS(L44)),M44/ABS(L44))),0),IF(M44=0,0,(IF(M44&gt;0,1,-1))))</f>
        <v>1</v>
      </c>
      <c r="O44" s="15">
        <v>0</v>
      </c>
      <c r="P44" s="15">
        <f>H44-K44</f>
        <v>100</v>
      </c>
      <c r="Q44" s="19">
        <v>100</v>
      </c>
      <c r="R44" s="19">
        <v>100</v>
      </c>
      <c r="S44" s="19">
        <v>1</v>
      </c>
      <c r="T44" s="6"/>
    </row>
    <row r="45" spans="1:20" ht="16.5" customHeight="1">
      <c r="C45" s="3" t="s">
        <v>42</v>
      </c>
      <c r="D45" s="15">
        <v>0</v>
      </c>
      <c r="E45" s="15">
        <v>0</v>
      </c>
      <c r="F45" s="15">
        <v>0</v>
      </c>
      <c r="G45" s="16" t="str">
        <f>C45</f>
        <v>(5599) MISC EXPENSE</v>
      </c>
      <c r="H45" s="15">
        <v>100</v>
      </c>
      <c r="I45" s="17">
        <v>0</v>
      </c>
      <c r="J45" s="17">
        <v>0</v>
      </c>
      <c r="K45" s="15">
        <v>0</v>
      </c>
      <c r="L45" s="15">
        <v>100</v>
      </c>
      <c r="M45" s="15">
        <f>L45-K45</f>
        <v>100</v>
      </c>
      <c r="N45" s="18">
        <f>IF(L45&lt;&gt;0,IF(M45&lt;&gt;0,(IF(M45&lt;0,IF(L45&lt;0,(M45/L45)*(-1),M45/ABS(L45)),M45/ABS(L45))),0),IF(M45=0,0,(IF(M45&gt;0,1,-1))))</f>
        <v>1</v>
      </c>
      <c r="O45" s="15">
        <v>0</v>
      </c>
      <c r="P45" s="15">
        <f>H45-K45</f>
        <v>100</v>
      </c>
      <c r="Q45" s="19">
        <v>100</v>
      </c>
      <c r="R45" s="19">
        <v>100</v>
      </c>
      <c r="S45" s="19">
        <v>1</v>
      </c>
    </row>
    <row r="46" spans="1:20" ht="17.25" customHeight="1">
      <c r="A46" s="24"/>
      <c r="B46" s="24"/>
      <c r="C46" s="2" t="s">
        <v>43</v>
      </c>
      <c r="D46" s="10">
        <v>0</v>
      </c>
      <c r="E46" s="10">
        <v>0</v>
      </c>
      <c r="F46" s="10">
        <v>0</v>
      </c>
      <c r="G46" s="11" t="str">
        <f>C46</f>
        <v>(550) Operating Expenses</v>
      </c>
      <c r="H46" s="10">
        <v>200</v>
      </c>
      <c r="I46" s="12">
        <v>0</v>
      </c>
      <c r="J46" s="12">
        <v>0</v>
      </c>
      <c r="K46" s="10">
        <v>0</v>
      </c>
      <c r="L46" s="10">
        <v>200</v>
      </c>
      <c r="M46" s="10">
        <f>L46-K46</f>
        <v>200</v>
      </c>
      <c r="N46" s="13">
        <f>IF(L46&lt;&gt;0,IF(M46&lt;&gt;0,(IF(M46&lt;0,IF(L46&lt;0,(M46/L46)*(-1),M46/ABS(L46)),M46/ABS(L46))),0),IF(M46=0,0,(IF(M46&gt;0,1,-1))))</f>
        <v>1</v>
      </c>
      <c r="O46" s="10">
        <v>0</v>
      </c>
      <c r="P46" s="10">
        <f>H46-K46</f>
        <v>200</v>
      </c>
      <c r="Q46" s="14">
        <v>200</v>
      </c>
      <c r="R46" s="14">
        <v>200</v>
      </c>
      <c r="S46" s="14">
        <v>1</v>
      </c>
      <c r="T46" s="42"/>
    </row>
    <row r="47" spans="1:20" ht="16.5" customHeight="1">
      <c r="A47" s="4"/>
      <c r="B47" s="4"/>
      <c r="C47" s="3"/>
      <c r="D47" s="15"/>
      <c r="E47" s="15"/>
      <c r="F47" s="15"/>
      <c r="G47" s="16"/>
      <c r="H47" s="15"/>
      <c r="I47" s="17"/>
      <c r="J47" s="17"/>
      <c r="K47" s="15"/>
      <c r="L47" s="15"/>
      <c r="M47" s="15"/>
      <c r="N47" s="8"/>
      <c r="O47" s="15"/>
      <c r="P47" s="15"/>
      <c r="T47" s="6"/>
    </row>
    <row r="48" spans="1:20" ht="17.25" customHeight="1">
      <c r="A48" s="24"/>
      <c r="B48" s="24"/>
      <c r="C48" s="2" t="s">
        <v>44</v>
      </c>
      <c r="D48" s="10">
        <v>4846.5</v>
      </c>
      <c r="E48" s="10">
        <v>0</v>
      </c>
      <c r="F48" s="10">
        <v>1257.3</v>
      </c>
      <c r="G48" s="11" t="s">
        <v>72</v>
      </c>
      <c r="H48" s="10">
        <v>5950</v>
      </c>
      <c r="I48" s="12">
        <v>-4846.5</v>
      </c>
      <c r="J48" s="12">
        <v>0</v>
      </c>
      <c r="K48" s="10">
        <v>15206.690000000001</v>
      </c>
      <c r="L48" s="10">
        <v>5950</v>
      </c>
      <c r="M48" s="10">
        <f>L48-K48</f>
        <v>-9256.6900000000005</v>
      </c>
      <c r="N48" s="13">
        <f>IF(L48&lt;&gt;0,IF(M48&lt;&gt;0,(IF(M48&lt;0,IF(L48&lt;0,(M48/L48)*(-1),M48/ABS(L48)),M48/ABS(L48))),0),IF(M48=0,0,(IF(M48&gt;0,1,-1))))</f>
        <v>-1.5557462184873951</v>
      </c>
      <c r="O48" s="10">
        <v>6084.1599999999999</v>
      </c>
      <c r="P48" s="10">
        <f>H48-K48</f>
        <v>-9256.6900000000005</v>
      </c>
      <c r="Q48" s="14">
        <v>5950</v>
      </c>
      <c r="R48" s="14">
        <v>-9256.6900000000005</v>
      </c>
      <c r="S48" s="14">
        <v>-1.5557462184874</v>
      </c>
      <c r="T48" s="42"/>
    </row>
    <row r="49" spans="1:20" ht="16.5" customHeight="1">
      <c r="A49" s="4"/>
      <c r="B49" s="4"/>
      <c r="C49" s="3"/>
      <c r="D49" s="15"/>
      <c r="E49" s="15"/>
      <c r="F49" s="15"/>
      <c r="G49" s="16"/>
      <c r="H49" s="15"/>
      <c r="I49" s="17"/>
      <c r="J49" s="17"/>
      <c r="K49" s="15"/>
      <c r="L49" s="15"/>
      <c r="M49" s="15"/>
      <c r="N49" s="8"/>
      <c r="O49" s="15"/>
      <c r="P49" s="15"/>
      <c r="T49" s="6"/>
    </row>
    <row r="50" spans="1:20" ht="16.5" customHeight="1">
      <c r="A50" s="4"/>
      <c r="B50" s="4"/>
      <c r="C50" s="3" t="s">
        <v>45</v>
      </c>
      <c r="D50" s="15">
        <v>0</v>
      </c>
      <c r="E50" s="15">
        <v>0</v>
      </c>
      <c r="F50" s="15">
        <v>0</v>
      </c>
      <c r="G50" s="16" t="str">
        <f>C50</f>
        <v>(5901) IUT/CPU</v>
      </c>
      <c r="H50" s="15">
        <v>0</v>
      </c>
      <c r="I50" s="17">
        <v>0</v>
      </c>
      <c r="J50" s="17">
        <v>0</v>
      </c>
      <c r="K50" s="15">
        <v>797</v>
      </c>
      <c r="L50" s="15">
        <v>0</v>
      </c>
      <c r="M50" s="15">
        <f>L50-K50</f>
        <v>-797</v>
      </c>
      <c r="N50" s="18">
        <f>IF(L50&lt;&gt;0,IF(M50&lt;&gt;0,(IF(M50&lt;0,IF(L50&lt;0,(M50/L50)*(-1),M50/ABS(L50)),M50/ABS(L50))),0),IF(M50=0,0,(IF(M50&gt;0,1,-1))))</f>
        <v>-1</v>
      </c>
      <c r="O50" s="15">
        <v>59</v>
      </c>
      <c r="P50" s="15">
        <f>H50-K50</f>
        <v>-797</v>
      </c>
      <c r="Q50" s="19">
        <v>0</v>
      </c>
      <c r="R50" s="19">
        <v>-797</v>
      </c>
      <c r="S50" s="19">
        <v>0</v>
      </c>
      <c r="T50" s="6"/>
    </row>
    <row r="51" spans="1:20" ht="16.5" customHeight="1">
      <c r="C51" s="3" t="s">
        <v>49</v>
      </c>
      <c r="D51" s="15">
        <v>0</v>
      </c>
      <c r="E51" s="15">
        <v>0</v>
      </c>
      <c r="F51" s="15">
        <v>0</v>
      </c>
      <c r="G51" s="16" t="str">
        <f>C51</f>
        <v>(5910) IUT/REPRO CTR</v>
      </c>
      <c r="H51" s="15">
        <v>500</v>
      </c>
      <c r="I51" s="17">
        <v>0</v>
      </c>
      <c r="J51" s="17">
        <v>0</v>
      </c>
      <c r="K51" s="15">
        <v>335.01999999999998</v>
      </c>
      <c r="L51" s="15">
        <v>500</v>
      </c>
      <c r="M51" s="15">
        <f>L51-K51</f>
        <v>164.98000000000002</v>
      </c>
      <c r="N51" s="18">
        <f>IF(L51&lt;&gt;0,IF(M51&lt;&gt;0,(IF(M51&lt;0,IF(L51&lt;0,(M51/L51)*(-1),M51/ABS(L51)),M51/ABS(L51))),0),IF(M51=0,0,(IF(M51&gt;0,1,-1))))</f>
        <v>0.32996000000000003</v>
      </c>
      <c r="O51" s="15">
        <v>218.28</v>
      </c>
      <c r="P51" s="15">
        <f>H51-K51</f>
        <v>164.98000000000002</v>
      </c>
      <c r="Q51" s="19">
        <v>500</v>
      </c>
      <c r="R51" s="19">
        <v>164.97999999999999</v>
      </c>
      <c r="S51" s="19">
        <v>0.32995999999999998</v>
      </c>
    </row>
    <row r="52" spans="1:20" ht="13.5" hidden="1">
      <c r="A52" s="4"/>
      <c r="B52" s="4"/>
      <c r="C52" s="3" t="s">
        <v>52</v>
      </c>
      <c r="D52" s="15">
        <v>0</v>
      </c>
      <c r="E52" s="15">
        <v>0</v>
      </c>
      <c r="F52" s="15">
        <v>0</v>
      </c>
      <c r="G52" s="16" t="str">
        <f>C52</f>
        <v>(590) IUT</v>
      </c>
      <c r="H52" s="15">
        <v>500</v>
      </c>
      <c r="I52" s="17">
        <v>0</v>
      </c>
      <c r="J52" s="17">
        <v>0</v>
      </c>
      <c r="K52" s="15">
        <v>1132.02</v>
      </c>
      <c r="L52" s="15">
        <v>500</v>
      </c>
      <c r="M52" s="15">
        <f>L52-K52</f>
        <v>-632.01999999999998</v>
      </c>
      <c r="N52" s="18">
        <f>IF(L52&lt;&gt;0,IF(M52&lt;&gt;0,(IF(M52&lt;0,IF(L52&lt;0,(M52/L52)*(-1),M52/ABS(L52)),M52/ABS(L52))),0),IF(M52=0,0,(IF(M52&gt;0,1,-1))))</f>
        <v>-1.2640400000000001</v>
      </c>
      <c r="O52" s="15">
        <v>277.27999999999997</v>
      </c>
      <c r="P52" s="15">
        <f>H52-K52</f>
        <v>-632.01999999999998</v>
      </c>
      <c r="Q52" s="19">
        <v>500</v>
      </c>
      <c r="R52" s="19">
        <v>-632.01999999999998</v>
      </c>
      <c r="S52" s="19">
        <v>-1.2640400000000001</v>
      </c>
      <c r="T52" s="6"/>
    </row>
    <row r="53" spans="1:20" ht="16.5" customHeight="1">
      <c r="A53" s="4"/>
      <c r="B53" s="4"/>
      <c r="C53" s="3"/>
      <c r="D53" s="15"/>
      <c r="E53" s="15"/>
      <c r="F53" s="15"/>
      <c r="G53" s="16"/>
      <c r="H53" s="15"/>
      <c r="I53" s="17"/>
      <c r="J53" s="17"/>
      <c r="K53" s="15"/>
      <c r="L53" s="15"/>
      <c r="M53" s="15"/>
      <c r="N53" s="8"/>
      <c r="O53" s="15"/>
      <c r="P53" s="15"/>
      <c r="T53" s="6"/>
    </row>
    <row r="54" spans="1:20" ht="16.5" customHeight="1">
      <c r="A54" s="24"/>
      <c r="B54" s="24"/>
      <c r="C54" s="2" t="s">
        <v>53</v>
      </c>
      <c r="D54" s="10">
        <v>0</v>
      </c>
      <c r="E54" s="10">
        <v>0</v>
      </c>
      <c r="F54" s="10">
        <v>0</v>
      </c>
      <c r="G54" s="11" t="str">
        <f>C54</f>
        <v>(52) Total Indirect Expenses</v>
      </c>
      <c r="H54" s="10">
        <v>500</v>
      </c>
      <c r="I54" s="12">
        <v>0</v>
      </c>
      <c r="J54" s="12">
        <v>0</v>
      </c>
      <c r="K54" s="10">
        <v>1132.02</v>
      </c>
      <c r="L54" s="10">
        <v>500</v>
      </c>
      <c r="M54" s="10">
        <f>L54-K54</f>
        <v>-632.01999999999998</v>
      </c>
      <c r="N54" s="13">
        <f>IF(L54&lt;&gt;0,IF(M54&lt;&gt;0,(IF(M54&lt;0,IF(L54&lt;0,(M54/L54)*(-1),M54/ABS(L54)),M54/ABS(L54))),0),IF(M54=0,0,(IF(M54&gt;0,1,-1))))</f>
        <v>-1.2640400000000001</v>
      </c>
      <c r="O54" s="10">
        <v>277.27999999999997</v>
      </c>
      <c r="P54" s="10">
        <f>H54-K54</f>
        <v>-632.01999999999998</v>
      </c>
      <c r="Q54" s="14">
        <v>500</v>
      </c>
      <c r="R54" s="14">
        <v>-632.01999999999998</v>
      </c>
      <c r="S54" s="14">
        <v>-1.2640400000000001</v>
      </c>
      <c r="T54" s="42"/>
    </row>
    <row r="55" spans="1:20" ht="16.5" customHeight="1">
      <c r="A55" s="4"/>
      <c r="B55" s="4"/>
      <c r="C55" s="3"/>
      <c r="D55" s="15"/>
      <c r="E55" s="15"/>
      <c r="F55" s="15"/>
      <c r="G55" s="16"/>
      <c r="H55" s="15"/>
      <c r="I55" s="17"/>
      <c r="J55" s="17"/>
      <c r="K55" s="15"/>
      <c r="L55" s="15"/>
      <c r="M55" s="15"/>
      <c r="N55" s="8"/>
      <c r="O55" s="15"/>
      <c r="P55" s="15"/>
      <c r="T55" s="6"/>
    </row>
    <row r="56" spans="1:20" ht="17.25" customHeight="1">
      <c r="A56" s="24"/>
      <c r="B56" s="24"/>
      <c r="C56" s="2" t="s">
        <v>54</v>
      </c>
      <c r="D56" s="10">
        <v>4846.5</v>
      </c>
      <c r="E56" s="10">
        <v>0</v>
      </c>
      <c r="F56" s="10">
        <v>1257.3</v>
      </c>
      <c r="G56" s="11" t="s">
        <v>73</v>
      </c>
      <c r="H56" s="10">
        <v>6450</v>
      </c>
      <c r="I56" s="12">
        <v>-4846.5</v>
      </c>
      <c r="J56" s="12">
        <v>0</v>
      </c>
      <c r="K56" s="10">
        <v>16338.709999999999</v>
      </c>
      <c r="L56" s="10">
        <v>6450</v>
      </c>
      <c r="M56" s="10">
        <f>L56-K56</f>
        <v>-9888.7099999999991</v>
      </c>
      <c r="N56" s="13">
        <f>IF(L56&lt;&gt;0,IF(M56&lt;&gt;0,(IF(M56&lt;0,IF(L56&lt;0,(M56/L56)*(-1),M56/ABS(L56)),M56/ABS(L56))),0),IF(M56=0,0,(IF(M56&gt;0,1,-1))))</f>
        <v>-1.5331333333333332</v>
      </c>
      <c r="O56" s="10">
        <v>6361.4399999999996</v>
      </c>
      <c r="P56" s="10">
        <f>H56-K56</f>
        <v>-9888.7099999999991</v>
      </c>
      <c r="Q56" s="14">
        <v>6450</v>
      </c>
      <c r="R56" s="14">
        <v>-9888.7099999999991</v>
      </c>
      <c r="S56" s="14">
        <v>-1.5331333333333299</v>
      </c>
      <c r="T56" s="42"/>
    </row>
    <row r="57" spans="1:20" ht="16.5" customHeight="1">
      <c r="A57" s="4"/>
      <c r="B57" s="4"/>
      <c r="C57" s="3"/>
      <c r="D57" s="15"/>
      <c r="E57" s="15"/>
      <c r="F57" s="15"/>
      <c r="G57" s="16"/>
      <c r="H57" s="15"/>
      <c r="I57" s="17"/>
      <c r="J57" s="17"/>
      <c r="K57" s="15"/>
      <c r="L57" s="15"/>
      <c r="M57" s="15"/>
      <c r="N57" s="8"/>
      <c r="O57" s="15"/>
      <c r="P57" s="15"/>
      <c r="T57" s="6"/>
    </row>
    <row r="58" spans="1:20" ht="17.25" customHeight="1">
      <c r="A58" s="24"/>
      <c r="B58" s="24"/>
      <c r="C58" s="2" t="s">
        <v>55</v>
      </c>
      <c r="D58" s="10">
        <v>-4846.5</v>
      </c>
      <c r="E58" s="10">
        <v>0</v>
      </c>
      <c r="F58" s="10">
        <v>-1257.3</v>
      </c>
      <c r="G58" s="11" t="s">
        <v>74</v>
      </c>
      <c r="H58" s="10">
        <v>-4450</v>
      </c>
      <c r="I58" s="12">
        <v>4846.5</v>
      </c>
      <c r="J58" s="12">
        <v>0</v>
      </c>
      <c r="K58" s="10">
        <v>-16338.709999999999</v>
      </c>
      <c r="L58" s="10">
        <v>-4450</v>
      </c>
      <c r="M58" s="10">
        <f>K58-L58</f>
        <v>-11888.709999999999</v>
      </c>
      <c r="N58" s="13">
        <f>IF(L58&lt;&gt;0,IF(M58&lt;&gt;0,(IF(M58&lt;0,IF(L58&lt;0,(M58/L58)*(-1),M58/ABS(L58)),M58/ABS(L58))),0),IF(M58=0,0,(IF(M58&gt;0,1,-1))))</f>
        <v>-2.6716202247191001</v>
      </c>
      <c r="O58" s="10">
        <v>-6361.4399999999996</v>
      </c>
      <c r="P58" s="10">
        <f>H58-K58</f>
        <v>11888.709999999999</v>
      </c>
      <c r="Q58" s="14">
        <v>-4450</v>
      </c>
      <c r="R58" s="14">
        <v>11888.709999999999</v>
      </c>
      <c r="S58" s="14">
        <v>-2.6716202247191001</v>
      </c>
      <c r="T58" s="42"/>
    </row>
    <row r="59" spans="1:20" ht="16.5" customHeight="1">
      <c r="A59" s="4"/>
      <c r="B59" s="4"/>
      <c r="C59" s="3"/>
      <c r="D59" s="15"/>
      <c r="E59" s="15"/>
      <c r="F59" s="15"/>
      <c r="G59" s="16"/>
      <c r="H59" s="15"/>
      <c r="I59" s="17"/>
      <c r="J59" s="17"/>
      <c r="K59" s="15"/>
      <c r="L59" s="15"/>
      <c r="M59" s="15"/>
      <c r="N59" s="8"/>
      <c r="O59" s="15"/>
      <c r="P59" s="15"/>
      <c r="T59" s="6"/>
    </row>
    <row r="60" spans="1:20" ht="16.5" customHeight="1">
      <c r="A60" s="4"/>
      <c r="B60" s="4"/>
      <c r="C60" s="3"/>
      <c r="D60" s="15"/>
      <c r="E60" s="15"/>
      <c r="F60" s="15"/>
      <c r="G60" s="16"/>
      <c r="H60" s="15"/>
      <c r="I60" s="17"/>
      <c r="J60" s="17"/>
      <c r="K60" s="15"/>
      <c r="L60" s="15"/>
      <c r="M60" s="15"/>
      <c r="N60" s="8"/>
      <c r="O60" s="15"/>
      <c r="P60" s="15"/>
      <c r="T60" s="6"/>
    </row>
    <row r="61" spans="1:20" ht="17.25" customHeight="1">
      <c r="A61" s="24"/>
      <c r="B61" s="24"/>
      <c r="C61" s="2" t="s">
        <v>59</v>
      </c>
      <c r="D61" s="10">
        <v>4846.5</v>
      </c>
      <c r="E61" s="10">
        <v>0</v>
      </c>
      <c r="F61" s="10">
        <v>1257.3</v>
      </c>
      <c r="G61" s="11" t="s">
        <v>75</v>
      </c>
      <c r="H61" s="10">
        <v>6450</v>
      </c>
      <c r="I61" s="12">
        <v>-4846.5</v>
      </c>
      <c r="J61" s="12">
        <v>0</v>
      </c>
      <c r="K61" s="10">
        <v>16338.709999999999</v>
      </c>
      <c r="L61" s="10">
        <v>6450</v>
      </c>
      <c r="M61" s="10">
        <f>L61-K61</f>
        <v>-9888.7099999999991</v>
      </c>
      <c r="N61" s="13">
        <f>IF(L61&lt;&gt;0,IF(M61&lt;&gt;0,(IF(M61&lt;0,IF(L61&lt;0,(M61/L61)*(-1),M61/ABS(L61)),M61/ABS(L61))),0),IF(M61=0,0,(IF(M61&gt;0,1,-1))))</f>
        <v>-1.5331333333333332</v>
      </c>
      <c r="O61" s="10">
        <v>6361.4399999999996</v>
      </c>
      <c r="P61" s="10">
        <f>H61-K61</f>
        <v>-9888.7099999999991</v>
      </c>
      <c r="Q61" s="20">
        <v>6450</v>
      </c>
      <c r="R61" s="20">
        <v>-9888.7099999999991</v>
      </c>
      <c r="S61" s="20">
        <v>-1.5331333333333299</v>
      </c>
      <c r="T61" s="42"/>
    </row>
    <row r="62" spans="1:20" ht="16.5" customHeight="1">
      <c r="A62" s="4"/>
      <c r="B62" s="4"/>
      <c r="C62" s="3"/>
      <c r="D62" s="15"/>
      <c r="E62" s="15"/>
      <c r="F62" s="15"/>
      <c r="G62" s="16"/>
      <c r="H62" s="15"/>
      <c r="I62" s="17"/>
      <c r="J62" s="17"/>
      <c r="K62" s="15"/>
      <c r="L62" s="15"/>
      <c r="M62" s="15"/>
      <c r="N62" s="8"/>
      <c r="O62" s="15"/>
      <c r="P62" s="15"/>
      <c r="T62" s="6"/>
    </row>
    <row r="63" spans="1:20" ht="17.25" customHeight="1">
      <c r="A63" s="24"/>
      <c r="B63" s="24"/>
      <c r="C63" s="4" t="s">
        <v>60</v>
      </c>
      <c r="D63" s="10">
        <v>-4846.5</v>
      </c>
      <c r="E63" s="10">
        <v>0</v>
      </c>
      <c r="F63" s="10">
        <v>-1257.3</v>
      </c>
      <c r="G63" s="11" t="s">
        <v>76</v>
      </c>
      <c r="H63" s="10">
        <v>-4450</v>
      </c>
      <c r="I63" s="12">
        <v>4846.5</v>
      </c>
      <c r="J63" s="12">
        <v>0</v>
      </c>
      <c r="K63" s="10">
        <v>-16338.709999999999</v>
      </c>
      <c r="L63" s="10">
        <v>-4450</v>
      </c>
      <c r="M63" s="10">
        <f>K63-L63</f>
        <v>-11888.709999999999</v>
      </c>
      <c r="N63" s="13">
        <f>IF(L63&lt;&gt;0,IF(M63&lt;&gt;0,(IF(M63&lt;0,IF(L63&lt;0,(M63/L63)*(-1),M63/ABS(L63)),M63/ABS(L63))),0),IF(M63=0,0,(IF(M63&gt;0,1,-1))))</f>
        <v>-2.6716202247191001</v>
      </c>
      <c r="O63" s="10">
        <v>-6361.4399999999996</v>
      </c>
      <c r="P63" s="10">
        <f>H63-K63</f>
        <v>11888.709999999999</v>
      </c>
      <c r="Q63" s="21">
        <v>-4450</v>
      </c>
      <c r="R63" s="21">
        <v>11888.709999999999</v>
      </c>
      <c r="S63" s="21">
        <v>-2.6716202247191001</v>
      </c>
      <c r="T63" s="42"/>
    </row>
    <row r="64" spans="1:20" ht="16.5" customHeight="1">
      <c r="A64" s="4"/>
      <c r="B64" s="4"/>
      <c r="C64" s="3"/>
      <c r="D64" s="15"/>
      <c r="E64" s="15"/>
      <c r="F64" s="15"/>
      <c r="G64" s="16"/>
      <c r="H64" s="15"/>
      <c r="I64" s="17"/>
      <c r="J64" s="17"/>
      <c r="K64" s="15"/>
      <c r="L64" s="15"/>
      <c r="M64" s="15"/>
      <c r="N64" s="8"/>
      <c r="O64" s="15"/>
      <c r="P64" s="15"/>
      <c r="T64" s="6"/>
    </row>
    <row r="65" spans="1:20" ht="13.5" customHeight="1">
      <c r="A65" s="6"/>
      <c r="B65" s="6"/>
      <c r="C65" s="4"/>
      <c r="D65" s="15"/>
      <c r="E65" s="15"/>
      <c r="F65" s="15"/>
      <c r="G65" s="16" t="s">
        <v>77</v>
      </c>
      <c r="H65" s="15"/>
      <c r="I65" s="17"/>
      <c r="J65" s="17"/>
      <c r="K65" s="15"/>
      <c r="L65" s="15"/>
      <c r="M65" s="15"/>
      <c r="N65" s="8"/>
      <c r="O65" s="15"/>
      <c r="P65" s="15"/>
      <c r="Q65" s="22"/>
      <c r="R65" s="22"/>
      <c r="S65" s="22"/>
      <c r="T65" s="6"/>
    </row>
    <row r="66" spans="1:20" ht="13.5" customHeight="1">
      <c r="C66" s="2" t="s">
        <v>61</v>
      </c>
      <c r="D66" s="10">
        <v>-4846.5</v>
      </c>
      <c r="E66" s="10">
        <v>0</v>
      </c>
      <c r="F66" s="10">
        <v>-1257.3</v>
      </c>
      <c r="G66" s="11" t="s">
        <v>78</v>
      </c>
      <c r="H66" s="10">
        <v>-4450</v>
      </c>
      <c r="I66" s="12">
        <v>4846.5</v>
      </c>
      <c r="J66" s="12">
        <v>0</v>
      </c>
      <c r="K66" s="10">
        <v>-16338.709999999999</v>
      </c>
      <c r="L66" s="10">
        <v>-4450</v>
      </c>
      <c r="M66" s="10">
        <f>K66-L66</f>
        <v>-11888.709999999999</v>
      </c>
      <c r="N66" s="13">
        <f>IF(L66&lt;&gt;0,IF(M66&lt;&gt;0,(IF(M66&lt;0,IF(L66&lt;0,(M66/L66)*(-1),M66/ABS(L66)),M66/ABS(L66))),0),IF(M66=0,0,(IF(M66&gt;0,1,-1))))</f>
        <v>-2.6716202247191001</v>
      </c>
      <c r="O66" s="10">
        <v>-6361.4399999999996</v>
      </c>
      <c r="P66" s="10">
        <f>H66-K66</f>
        <v>11888.709999999999</v>
      </c>
      <c r="Q66" s="20">
        <v>-4450</v>
      </c>
      <c r="R66" s="20">
        <v>11888.709999999999</v>
      </c>
      <c r="S66" s="20">
        <v>-2.6716202247191001</v>
      </c>
    </row>
    <row r="67" spans="1:20" ht="13.5" customHeight="1">
      <c r="C67" s="2" t="s">
        <v>62</v>
      </c>
      <c r="D67" s="10">
        <v>-4846.5</v>
      </c>
      <c r="E67" s="10">
        <v>0</v>
      </c>
      <c r="F67" s="10">
        <v>-1257.3</v>
      </c>
      <c r="G67" s="11" t="s">
        <v>79</v>
      </c>
      <c r="H67" s="10">
        <v>-4450</v>
      </c>
      <c r="I67" s="12">
        <v>4846.5</v>
      </c>
      <c r="J67" s="12">
        <v>0</v>
      </c>
      <c r="K67" s="10">
        <v>-16338.709999999999</v>
      </c>
      <c r="L67" s="10">
        <v>-4450</v>
      </c>
      <c r="M67" s="10">
        <f>K67-L67</f>
        <v>-11888.709999999999</v>
      </c>
      <c r="N67" s="13">
        <f>IF(L67&lt;&gt;0,IF(M67&lt;&gt;0,(IF(M67&lt;0,IF(L67&lt;0,(M67/L67)*(-1),M67/ABS(L67)),M67/ABS(L67))),0),IF(M67=0,0,(IF(M67&gt;0,1,-1))))</f>
        <v>-2.6716202247191001</v>
      </c>
      <c r="O67" s="10">
        <v>-6361.4399999999996</v>
      </c>
      <c r="P67" s="10">
        <f>H67-K67</f>
        <v>11888.709999999999</v>
      </c>
      <c r="Q67" s="20">
        <v>-4450</v>
      </c>
      <c r="R67" s="20">
        <v>11888.709999999999</v>
      </c>
      <c r="S67" s="20">
        <v>-2.6716202247191001</v>
      </c>
    </row>
    <row r="68" spans="1:20" ht="16.5" customHeight="1">
      <c r="A68" s="4"/>
      <c r="B68" s="4"/>
      <c r="C68" s="4"/>
      <c r="D68" s="6"/>
      <c r="E68" s="6"/>
      <c r="F68" s="6"/>
      <c r="G68" s="6"/>
      <c r="I68" s="4"/>
      <c r="J68" s="4"/>
      <c r="N68" s="8"/>
      <c r="O68" s="6"/>
      <c r="P68" s="6"/>
      <c r="T68" s="6"/>
    </row>
    <row r="69" spans="1:20" ht="16.5" customHeight="1">
      <c r="A69" s="4"/>
      <c r="B69" s="4"/>
      <c r="C69" s="4"/>
      <c r="D69" s="6"/>
      <c r="E69" s="6"/>
      <c r="F69" s="6"/>
      <c r="G69" s="6"/>
      <c r="I69" s="4"/>
      <c r="J69" s="4"/>
      <c r="N69" s="8"/>
      <c r="O69" s="6"/>
      <c r="P69" s="6"/>
      <c r="T69" s="6"/>
    </row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1:20" ht="13.5" customHeight="1"/>
    <row r="95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80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92</v>
      </c>
      <c r="T1" s="6"/>
    </row>
    <row r="2" spans="1:20" ht="18.75" customHeight="1">
      <c r="A2" s="4"/>
      <c r="B2" s="4"/>
      <c r="C2" s="4" t="s">
        <v>81</v>
      </c>
      <c r="E2" s="46"/>
      <c r="F2" s="46"/>
      <c r="H2" s="30"/>
      <c r="I2" s="33"/>
      <c r="J2" s="33"/>
      <c r="K2" s="30" t="s">
        <v>87</v>
      </c>
      <c r="L2" s="30"/>
      <c r="M2" s="30"/>
      <c r="N2" s="38"/>
      <c r="O2" s="41" t="s">
        <v>144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82</v>
      </c>
      <c r="D3" s="45" t="str">
        <f>D6</f>
        <v>Fund: OPERATING/DIVISIONS FUND (12): 12</v>
      </c>
      <c r="H3" s="45"/>
      <c r="I3" s="34"/>
      <c r="J3" s="34"/>
      <c r="K3" s="45" t="s">
        <v>91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ASSOC-AC Preconference 1: 412-5387</v>
      </c>
      <c r="H4" s="31"/>
      <c r="I4" s="35"/>
      <c r="J4" s="35"/>
      <c r="K4" s="31" t="str">
        <f>"For the "&amp;MID(C3,6,2)&amp;" Months Ending "&amp;C2</f>
        <v>For the 12 Months Ending August 2018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83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143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86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August 2018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64</v>
      </c>
      <c r="E13" s="28" t="s">
        <v>65</v>
      </c>
      <c r="F13" s="28" t="s">
        <v>85</v>
      </c>
      <c r="G13" s="29"/>
      <c r="H13" s="28" t="s">
        <v>67</v>
      </c>
      <c r="I13" s="23"/>
      <c r="J13" s="23"/>
      <c r="K13" s="28" t="s">
        <v>64</v>
      </c>
      <c r="L13" s="28" t="s">
        <v>65</v>
      </c>
      <c r="M13" s="28" t="s">
        <v>68</v>
      </c>
      <c r="N13" s="18" t="s">
        <v>69</v>
      </c>
      <c r="O13" s="28" t="s">
        <v>85</v>
      </c>
      <c r="P13" s="28" t="s">
        <v>89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64</v>
      </c>
      <c r="G14" s="29"/>
      <c r="H14" s="28"/>
      <c r="I14" s="23"/>
      <c r="J14" s="23"/>
      <c r="K14" s="28"/>
      <c r="L14" s="28"/>
      <c r="M14" s="28"/>
      <c r="N14" s="18"/>
      <c r="O14" s="28" t="s">
        <v>64</v>
      </c>
      <c r="P14" s="28" t="s">
        <v>90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63</v>
      </c>
      <c r="E15" s="5" t="s">
        <v>63</v>
      </c>
      <c r="F15" s="5" t="s">
        <v>63</v>
      </c>
      <c r="G15" s="6"/>
      <c r="H15" s="5" t="s">
        <v>63</v>
      </c>
      <c r="I15" s="7" t="s">
        <v>63</v>
      </c>
      <c r="J15" s="7" t="s">
        <v>63</v>
      </c>
      <c r="K15" s="5" t="s">
        <v>70</v>
      </c>
      <c r="L15" s="5" t="s">
        <v>70</v>
      </c>
      <c r="N15" s="8"/>
      <c r="O15" s="5" t="s">
        <v>70</v>
      </c>
      <c r="P15" s="6"/>
      <c r="Q15" s="9" t="s">
        <v>70</v>
      </c>
      <c r="R15" s="9" t="s">
        <v>70</v>
      </c>
      <c r="S15" s="9" t="s">
        <v>70</v>
      </c>
      <c r="T15" s="6"/>
    </row>
    <row r="16" spans="1:20" ht="13.5" hidden="1">
      <c r="A16" s="4"/>
      <c r="B16" s="4"/>
      <c r="C16" s="4"/>
      <c r="D16" s="5" t="s">
        <v>64</v>
      </c>
      <c r="E16" s="5" t="s">
        <v>65</v>
      </c>
      <c r="F16" s="5" t="s">
        <v>66</v>
      </c>
      <c r="G16" s="6"/>
      <c r="H16" s="5" t="s">
        <v>67</v>
      </c>
      <c r="I16" s="7" t="s">
        <v>68</v>
      </c>
      <c r="J16" s="7" t="s">
        <v>69</v>
      </c>
      <c r="K16" s="5" t="s">
        <v>64</v>
      </c>
      <c r="L16" s="5" t="s">
        <v>65</v>
      </c>
      <c r="N16" s="8"/>
      <c r="O16" s="5" t="s">
        <v>66</v>
      </c>
      <c r="P16" s="6"/>
      <c r="Q16" s="9" t="s">
        <v>67</v>
      </c>
      <c r="R16" s="9" t="s">
        <v>68</v>
      </c>
      <c r="S16" s="9" t="s">
        <v>69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 t="s">
        <v>7</v>
      </c>
      <c r="D23" s="15">
        <v>0</v>
      </c>
      <c r="E23" s="15">
        <v>0</v>
      </c>
      <c r="F23" s="15">
        <v>0</v>
      </c>
      <c r="G23" s="16" t="str">
        <f>C23</f>
        <v>(4200) REGISTRATION FEES</v>
      </c>
      <c r="H23" s="15">
        <v>3500</v>
      </c>
      <c r="I23" s="17">
        <v>0</v>
      </c>
      <c r="J23" s="17">
        <v>0</v>
      </c>
      <c r="K23" s="15">
        <v>6170</v>
      </c>
      <c r="L23" s="15">
        <v>3500</v>
      </c>
      <c r="M23" s="15">
        <f>K23-L23</f>
        <v>2670</v>
      </c>
      <c r="N23" s="18">
        <f>IF(L23&lt;&gt;0,IF(M23&lt;&gt;0,(IF(M23&lt;0,IF(L23&lt;0,(M23/L23)*(-1),M23/ABS(L23)),M23/ABS(L23))),0),IF(M23=0,0,(IF(M23&gt;0,1,-1))))</f>
        <v>0.7628571428571429</v>
      </c>
      <c r="O23" s="15">
        <v>775</v>
      </c>
      <c r="P23" s="15">
        <f>H23-K23</f>
        <v>-2670</v>
      </c>
      <c r="Q23" s="19">
        <v>3500</v>
      </c>
      <c r="R23" s="19">
        <v>-2670</v>
      </c>
      <c r="S23" s="19">
        <v>-0.76285714285714301</v>
      </c>
      <c r="T23" s="6"/>
    </row>
    <row r="24" spans="1:20" ht="17.25" customHeight="1">
      <c r="A24" s="24"/>
      <c r="B24" s="24"/>
      <c r="C24" s="2" t="s">
        <v>8</v>
      </c>
      <c r="D24" s="10">
        <v>0</v>
      </c>
      <c r="E24" s="10">
        <v>0</v>
      </c>
      <c r="F24" s="10">
        <v>0</v>
      </c>
      <c r="G24" s="11" t="str">
        <f>C24</f>
        <v>(420) Subtotal Meetings and Conferences</v>
      </c>
      <c r="H24" s="10">
        <v>3500</v>
      </c>
      <c r="I24" s="12">
        <v>0</v>
      </c>
      <c r="J24" s="12">
        <v>0</v>
      </c>
      <c r="K24" s="10">
        <v>6170</v>
      </c>
      <c r="L24" s="10">
        <v>3500</v>
      </c>
      <c r="M24" s="10">
        <f>K24-L24</f>
        <v>2670</v>
      </c>
      <c r="N24" s="13">
        <f>IF(L24&lt;&gt;0,IF(M24&lt;&gt;0,(IF(M24&lt;0,IF(L24&lt;0,(M24/L24)*(-1),M24/ABS(L24)),M24/ABS(L24))),0),IF(M24=0,0,(IF(M24&gt;0,1,-1))))</f>
        <v>0.7628571428571429</v>
      </c>
      <c r="O24" s="10">
        <v>775</v>
      </c>
      <c r="P24" s="10">
        <f>H24-K24</f>
        <v>-2670</v>
      </c>
      <c r="Q24" s="14">
        <v>3500</v>
      </c>
      <c r="R24" s="14">
        <v>-2670</v>
      </c>
      <c r="S24" s="14">
        <v>-0.76285714285714301</v>
      </c>
      <c r="T24" s="42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 t="s">
        <v>9</v>
      </c>
      <c r="D27" s="15">
        <v>0</v>
      </c>
      <c r="E27" s="15">
        <v>0</v>
      </c>
      <c r="F27" s="15">
        <v>0</v>
      </c>
      <c r="G27" s="16" t="str">
        <f>C27</f>
        <v>(4400) DONATIONS/HONORARIA</v>
      </c>
      <c r="H27" s="15">
        <v>0</v>
      </c>
      <c r="I27" s="17">
        <v>0</v>
      </c>
      <c r="J27" s="17">
        <v>0</v>
      </c>
      <c r="K27" s="15">
        <v>4000</v>
      </c>
      <c r="L27" s="15">
        <v>0</v>
      </c>
      <c r="M27" s="15">
        <f>K27-L27</f>
        <v>4000</v>
      </c>
      <c r="N27" s="18">
        <f>IF(L27&lt;&gt;0,IF(M27&lt;&gt;0,(IF(M27&lt;0,IF(L27&lt;0,(M27/L27)*(-1),M27/ABS(L27)),M27/ABS(L27))),0),IF(M27=0,0,(IF(M27&gt;0,1,-1))))</f>
        <v>1</v>
      </c>
      <c r="O27" s="15">
        <v>4000</v>
      </c>
      <c r="P27" s="15">
        <f>H27-K27</f>
        <v>-4000</v>
      </c>
      <c r="Q27" s="19">
        <v>0</v>
      </c>
      <c r="R27" s="19">
        <v>-4000</v>
      </c>
      <c r="S27" s="19">
        <v>0</v>
      </c>
      <c r="T27" s="6"/>
    </row>
    <row r="28" spans="1:20" ht="17.25" customHeight="1">
      <c r="A28" s="24"/>
      <c r="B28" s="24"/>
      <c r="C28" s="2" t="s">
        <v>11</v>
      </c>
      <c r="D28" s="10">
        <v>0</v>
      </c>
      <c r="E28" s="10">
        <v>0</v>
      </c>
      <c r="F28" s="10">
        <v>0</v>
      </c>
      <c r="G28" s="11" t="str">
        <f>C28</f>
        <v>(440) Subtotal Misc.</v>
      </c>
      <c r="H28" s="10">
        <v>0</v>
      </c>
      <c r="I28" s="12">
        <v>0</v>
      </c>
      <c r="J28" s="12">
        <v>0</v>
      </c>
      <c r="K28" s="10">
        <v>4000</v>
      </c>
      <c r="L28" s="10">
        <v>0</v>
      </c>
      <c r="M28" s="10">
        <f>K28-L28</f>
        <v>4000</v>
      </c>
      <c r="N28" s="13">
        <f>IF(L28&lt;&gt;0,IF(M28&lt;&gt;0,(IF(M28&lt;0,IF(L28&lt;0,(M28/L28)*(-1),M28/ABS(L28)),M28/ABS(L28))),0),IF(M28=0,0,(IF(M28&gt;0,1,-1))))</f>
        <v>1</v>
      </c>
      <c r="O28" s="10">
        <v>4000</v>
      </c>
      <c r="P28" s="10">
        <f>H28-K28</f>
        <v>-4000</v>
      </c>
      <c r="Q28" s="14">
        <v>0</v>
      </c>
      <c r="R28" s="14">
        <v>-4000</v>
      </c>
      <c r="S28" s="14">
        <v>0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7.25" customHeight="1">
      <c r="A30" s="24"/>
      <c r="B30" s="24"/>
      <c r="C30" s="2" t="s">
        <v>12</v>
      </c>
      <c r="D30" s="10">
        <v>0</v>
      </c>
      <c r="E30" s="10">
        <v>0</v>
      </c>
      <c r="F30" s="10">
        <v>0</v>
      </c>
      <c r="G30" s="11" t="s">
        <v>71</v>
      </c>
      <c r="H30" s="10">
        <v>3500</v>
      </c>
      <c r="I30" s="12">
        <v>0</v>
      </c>
      <c r="J30" s="12">
        <v>0</v>
      </c>
      <c r="K30" s="10">
        <v>10170</v>
      </c>
      <c r="L30" s="10">
        <v>3500</v>
      </c>
      <c r="M30" s="10">
        <f>K30-L30</f>
        <v>6670</v>
      </c>
      <c r="N30" s="13">
        <f>IF(L30&lt;&gt;0,IF(M30&lt;&gt;0,(IF(M30&lt;0,IF(L30&lt;0,(M30/L30)*(-1),M30/ABS(L30)),M30/ABS(L30))),0),IF(M30=0,0,(IF(M30&gt;0,1,-1))))</f>
        <v>1.9057142857142857</v>
      </c>
      <c r="O30" s="10">
        <v>4775</v>
      </c>
      <c r="P30" s="10">
        <f>H30-K30</f>
        <v>-6670</v>
      </c>
      <c r="Q30" s="14">
        <v>3500</v>
      </c>
      <c r="R30" s="14">
        <v>-6670</v>
      </c>
      <c r="S30" s="14">
        <v>-1.9057142857142899</v>
      </c>
      <c r="T30" s="42"/>
    </row>
    <row r="31" spans="1:20" ht="16.5" customHeight="1">
      <c r="A31" s="4"/>
      <c r="B31" s="4"/>
      <c r="C31" s="3"/>
      <c r="D31" s="15"/>
      <c r="E31" s="15"/>
      <c r="F31" s="15"/>
      <c r="G31" s="16"/>
      <c r="H31" s="15"/>
      <c r="I31" s="17"/>
      <c r="J31" s="17"/>
      <c r="K31" s="15"/>
      <c r="L31" s="15"/>
      <c r="M31" s="15"/>
      <c r="N31" s="8"/>
      <c r="O31" s="15"/>
      <c r="P31" s="15"/>
      <c r="T31" s="6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 t="s">
        <v>17</v>
      </c>
      <c r="D33" s="15">
        <v>0</v>
      </c>
      <c r="E33" s="15">
        <v>0</v>
      </c>
      <c r="F33" s="15">
        <v>18.829999999999998</v>
      </c>
      <c r="G33" s="16" t="str">
        <f>C33</f>
        <v>(5122) BANK S/C</v>
      </c>
      <c r="H33" s="15">
        <v>0</v>
      </c>
      <c r="I33" s="17">
        <v>0</v>
      </c>
      <c r="J33" s="17">
        <v>0</v>
      </c>
      <c r="K33" s="15">
        <v>57</v>
      </c>
      <c r="L33" s="15">
        <v>0</v>
      </c>
      <c r="M33" s="15">
        <f>L33-K33</f>
        <v>-57</v>
      </c>
      <c r="N33" s="18">
        <f>IF(L33&lt;&gt;0,IF(M33&lt;&gt;0,(IF(M33&lt;0,IF(L33&lt;0,(M33/L33)*(-1),M33/ABS(L33)),M33/ABS(L33))),0),IF(M33=0,0,(IF(M33&gt;0,1,-1))))</f>
        <v>-1</v>
      </c>
      <c r="O33" s="15">
        <v>18.829999999999998</v>
      </c>
      <c r="P33" s="15">
        <f>H33-K33</f>
        <v>-57</v>
      </c>
      <c r="Q33" s="19">
        <v>0</v>
      </c>
      <c r="R33" s="19">
        <v>-57</v>
      </c>
      <c r="S33" s="19">
        <v>0</v>
      </c>
      <c r="T33" s="6"/>
    </row>
    <row r="34" spans="1:20" ht="17.25" customHeight="1">
      <c r="A34" s="24"/>
      <c r="B34" s="24"/>
      <c r="C34" s="2" t="s">
        <v>19</v>
      </c>
      <c r="D34" s="10">
        <v>0</v>
      </c>
      <c r="E34" s="10">
        <v>0</v>
      </c>
      <c r="F34" s="10">
        <v>18.829999999999998</v>
      </c>
      <c r="G34" s="11" t="str">
        <f>C34</f>
        <v>(510) Outside Services</v>
      </c>
      <c r="H34" s="10">
        <v>0</v>
      </c>
      <c r="I34" s="12">
        <v>0</v>
      </c>
      <c r="J34" s="12">
        <v>0</v>
      </c>
      <c r="K34" s="10">
        <v>57</v>
      </c>
      <c r="L34" s="10">
        <v>0</v>
      </c>
      <c r="M34" s="10">
        <f>L34-K34</f>
        <v>-57</v>
      </c>
      <c r="N34" s="13">
        <f>IF(L34&lt;&gt;0,IF(M34&lt;&gt;0,(IF(M34&lt;0,IF(L34&lt;0,(M34/L34)*(-1),M34/ABS(L34)),M34/ABS(L34))),0),IF(M34=0,0,(IF(M34&gt;0,1,-1))))</f>
        <v>-1</v>
      </c>
      <c r="O34" s="10">
        <v>18.829999999999998</v>
      </c>
      <c r="P34" s="10">
        <f>H34-K34</f>
        <v>-57</v>
      </c>
      <c r="Q34" s="14">
        <v>0</v>
      </c>
      <c r="R34" s="14">
        <v>-57</v>
      </c>
      <c r="S34" s="14">
        <v>0</v>
      </c>
      <c r="T34" s="42"/>
    </row>
    <row r="35" spans="1:20" ht="16.5" customHeight="1">
      <c r="A35" s="4"/>
      <c r="B35" s="4"/>
      <c r="C35" s="3"/>
      <c r="D35" s="15"/>
      <c r="E35" s="15"/>
      <c r="F35" s="15"/>
      <c r="G35" s="16"/>
      <c r="H35" s="15"/>
      <c r="I35" s="17"/>
      <c r="J35" s="17"/>
      <c r="K35" s="15"/>
      <c r="L35" s="15"/>
      <c r="M35" s="15"/>
      <c r="N35" s="8"/>
      <c r="O35" s="15"/>
      <c r="P35" s="15"/>
      <c r="T35" s="6"/>
    </row>
    <row r="36" spans="1:20" ht="16.5" customHeight="1">
      <c r="A36" s="4"/>
      <c r="B36" s="4"/>
      <c r="C36" s="3"/>
      <c r="D36" s="15"/>
      <c r="E36" s="15"/>
      <c r="F36" s="15"/>
      <c r="G36" s="16"/>
      <c r="H36" s="15"/>
      <c r="I36" s="17"/>
      <c r="J36" s="17"/>
      <c r="K36" s="15"/>
      <c r="L36" s="15"/>
      <c r="M36" s="15"/>
      <c r="N36" s="8"/>
      <c r="O36" s="15"/>
      <c r="P36" s="15"/>
      <c r="T36" s="6"/>
    </row>
    <row r="37" spans="1:20" ht="16.5" customHeight="1">
      <c r="A37" s="4"/>
      <c r="B37" s="4"/>
      <c r="C37" s="3" t="s">
        <v>25</v>
      </c>
      <c r="D37" s="15">
        <v>0</v>
      </c>
      <c r="E37" s="15">
        <v>0</v>
      </c>
      <c r="F37" s="15">
        <v>0</v>
      </c>
      <c r="G37" s="16" t="str">
        <f>C37</f>
        <v>(5302) MEAL FUNCTIONS</v>
      </c>
      <c r="H37" s="15">
        <v>800</v>
      </c>
      <c r="I37" s="17">
        <v>0</v>
      </c>
      <c r="J37" s="17">
        <v>0</v>
      </c>
      <c r="K37" s="15">
        <v>0</v>
      </c>
      <c r="L37" s="15">
        <v>800</v>
      </c>
      <c r="M37" s="15">
        <f>L37-K37</f>
        <v>800</v>
      </c>
      <c r="N37" s="18">
        <f>IF(L37&lt;&gt;0,IF(M37&lt;&gt;0,(IF(M37&lt;0,IF(L37&lt;0,(M37/L37)*(-1),M37/ABS(L37)),M37/ABS(L37))),0),IF(M37=0,0,(IF(M37&gt;0,1,-1))))</f>
        <v>1</v>
      </c>
      <c r="O37" s="15">
        <v>0</v>
      </c>
      <c r="P37" s="15">
        <f>H37-K37</f>
        <v>800</v>
      </c>
      <c r="Q37" s="19">
        <v>800</v>
      </c>
      <c r="R37" s="19">
        <v>800</v>
      </c>
      <c r="S37" s="19">
        <v>1</v>
      </c>
      <c r="T37" s="6"/>
    </row>
    <row r="38" spans="1:20" ht="16.5" customHeight="1">
      <c r="C38" s="3" t="s">
        <v>28</v>
      </c>
      <c r="D38" s="15">
        <v>0</v>
      </c>
      <c r="E38" s="15">
        <v>0</v>
      </c>
      <c r="F38" s="15">
        <v>0</v>
      </c>
      <c r="G38" s="16" t="str">
        <f>C38</f>
        <v>(5306) AWARDS</v>
      </c>
      <c r="H38" s="15">
        <v>0</v>
      </c>
      <c r="I38" s="17">
        <v>0</v>
      </c>
      <c r="J38" s="17">
        <v>0</v>
      </c>
      <c r="K38" s="15">
        <v>4000</v>
      </c>
      <c r="L38" s="15">
        <v>0</v>
      </c>
      <c r="M38" s="15">
        <f>L38-K38</f>
        <v>-4000</v>
      </c>
      <c r="N38" s="18">
        <f>IF(L38&lt;&gt;0,IF(M38&lt;&gt;0,(IF(M38&lt;0,IF(L38&lt;0,(M38/L38)*(-1),M38/ABS(L38)),M38/ABS(L38))),0),IF(M38=0,0,(IF(M38&gt;0,1,-1))))</f>
        <v>-1</v>
      </c>
      <c r="O38" s="15">
        <v>5000</v>
      </c>
      <c r="P38" s="15">
        <f>H38-K38</f>
        <v>-4000</v>
      </c>
      <c r="Q38" s="19">
        <v>0</v>
      </c>
      <c r="R38" s="19">
        <v>-4000</v>
      </c>
      <c r="S38" s="19">
        <v>0</v>
      </c>
    </row>
    <row r="39" spans="1:20" ht="16.5" customHeight="1">
      <c r="C39" s="3" t="s">
        <v>30</v>
      </c>
      <c r="D39" s="15">
        <v>0</v>
      </c>
      <c r="E39" s="15">
        <v>0</v>
      </c>
      <c r="F39" s="15">
        <v>0</v>
      </c>
      <c r="G39" s="16" t="str">
        <f>C39</f>
        <v>(5309) AUDIO/VISUAL EQUIPMENT RENTAL &amp; LABOR</v>
      </c>
      <c r="H39" s="15">
        <v>800</v>
      </c>
      <c r="I39" s="17">
        <v>0</v>
      </c>
      <c r="J39" s="17">
        <v>0</v>
      </c>
      <c r="K39" s="15">
        <v>0</v>
      </c>
      <c r="L39" s="15">
        <v>800</v>
      </c>
      <c r="M39" s="15">
        <f>L39-K39</f>
        <v>800</v>
      </c>
      <c r="N39" s="18">
        <f>IF(L39&lt;&gt;0,IF(M39&lt;&gt;0,(IF(M39&lt;0,IF(L39&lt;0,(M39/L39)*(-1),M39/ABS(L39)),M39/ABS(L39))),0),IF(M39=0,0,(IF(M39&gt;0,1,-1))))</f>
        <v>1</v>
      </c>
      <c r="O39" s="15">
        <v>0</v>
      </c>
      <c r="P39" s="15">
        <f>H39-K39</f>
        <v>800</v>
      </c>
      <c r="Q39" s="19">
        <v>800</v>
      </c>
      <c r="R39" s="19">
        <v>800</v>
      </c>
      <c r="S39" s="19">
        <v>1</v>
      </c>
    </row>
    <row r="40" spans="1:20" ht="17.25" customHeight="1">
      <c r="A40" s="24"/>
      <c r="B40" s="24"/>
      <c r="C40" s="2" t="s">
        <v>31</v>
      </c>
      <c r="D40" s="10">
        <v>0</v>
      </c>
      <c r="E40" s="10">
        <v>0</v>
      </c>
      <c r="F40" s="10">
        <v>0</v>
      </c>
      <c r="G40" s="11" t="str">
        <f>C40</f>
        <v>(530) Meetings and Conferences</v>
      </c>
      <c r="H40" s="10">
        <v>1600</v>
      </c>
      <c r="I40" s="12">
        <v>0</v>
      </c>
      <c r="J40" s="12">
        <v>0</v>
      </c>
      <c r="K40" s="10">
        <v>4000</v>
      </c>
      <c r="L40" s="10">
        <v>1600</v>
      </c>
      <c r="M40" s="10">
        <f>L40-K40</f>
        <v>-2400</v>
      </c>
      <c r="N40" s="13">
        <f>IF(L40&lt;&gt;0,IF(M40&lt;&gt;0,(IF(M40&lt;0,IF(L40&lt;0,(M40/L40)*(-1),M40/ABS(L40)),M40/ABS(L40))),0),IF(M40=0,0,(IF(M40&gt;0,1,-1))))</f>
        <v>-1.5</v>
      </c>
      <c r="O40" s="10">
        <v>5000</v>
      </c>
      <c r="P40" s="10">
        <f>H40-K40</f>
        <v>-2400</v>
      </c>
      <c r="Q40" s="14">
        <v>1600</v>
      </c>
      <c r="R40" s="14">
        <v>-2400</v>
      </c>
      <c r="S40" s="14">
        <v>-1.5</v>
      </c>
      <c r="T40" s="42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6.5" customHeight="1">
      <c r="A42" s="4"/>
      <c r="B42" s="4"/>
      <c r="C42" s="3"/>
      <c r="D42" s="15"/>
      <c r="E42" s="15"/>
      <c r="F42" s="15"/>
      <c r="G42" s="16"/>
      <c r="H42" s="15"/>
      <c r="I42" s="17"/>
      <c r="J42" s="17"/>
      <c r="K42" s="15"/>
      <c r="L42" s="15"/>
      <c r="M42" s="15"/>
      <c r="N42" s="8"/>
      <c r="O42" s="15"/>
      <c r="P42" s="15"/>
      <c r="T42" s="6"/>
    </row>
    <row r="43" spans="1:20" ht="16.5" customHeight="1">
      <c r="A43" s="4"/>
      <c r="B43" s="4"/>
      <c r="C43" s="3"/>
      <c r="D43" s="15"/>
      <c r="E43" s="15"/>
      <c r="F43" s="15"/>
      <c r="G43" s="16"/>
      <c r="H43" s="15"/>
      <c r="I43" s="17"/>
      <c r="J43" s="17"/>
      <c r="K43" s="15"/>
      <c r="L43" s="15"/>
      <c r="M43" s="15"/>
      <c r="N43" s="8"/>
      <c r="O43" s="15"/>
      <c r="P43" s="15"/>
      <c r="T43" s="6"/>
    </row>
    <row r="44" spans="1:20" ht="17.25" customHeight="1">
      <c r="A44" s="24"/>
      <c r="B44" s="24"/>
      <c r="C44" s="2" t="s">
        <v>44</v>
      </c>
      <c r="D44" s="10">
        <v>0</v>
      </c>
      <c r="E44" s="10">
        <v>0</v>
      </c>
      <c r="F44" s="10">
        <v>18.829999999999998</v>
      </c>
      <c r="G44" s="11" t="s">
        <v>72</v>
      </c>
      <c r="H44" s="10">
        <v>1600</v>
      </c>
      <c r="I44" s="12">
        <v>0</v>
      </c>
      <c r="J44" s="12">
        <v>0</v>
      </c>
      <c r="K44" s="10">
        <v>4057</v>
      </c>
      <c r="L44" s="10">
        <v>1600</v>
      </c>
      <c r="M44" s="10">
        <f>L44-K44</f>
        <v>-2457</v>
      </c>
      <c r="N44" s="13">
        <f>IF(L44&lt;&gt;0,IF(M44&lt;&gt;0,(IF(M44&lt;0,IF(L44&lt;0,(M44/L44)*(-1),M44/ABS(L44)),M44/ABS(L44))),0),IF(M44=0,0,(IF(M44&gt;0,1,-1))))</f>
        <v>-1.535625</v>
      </c>
      <c r="O44" s="10">
        <v>5018.8299999999999</v>
      </c>
      <c r="P44" s="10">
        <f>H44-K44</f>
        <v>-2457</v>
      </c>
      <c r="Q44" s="14">
        <v>1600</v>
      </c>
      <c r="R44" s="14">
        <v>-2457</v>
      </c>
      <c r="S44" s="14">
        <v>-1.535625</v>
      </c>
      <c r="T44" s="42"/>
    </row>
    <row r="45" spans="1:20" ht="16.5" customHeight="1">
      <c r="A45" s="4"/>
      <c r="B45" s="4"/>
      <c r="C45" s="3"/>
      <c r="D45" s="15"/>
      <c r="E45" s="15"/>
      <c r="F45" s="15"/>
      <c r="G45" s="16"/>
      <c r="H45" s="15"/>
      <c r="I45" s="17"/>
      <c r="J45" s="17"/>
      <c r="K45" s="15"/>
      <c r="L45" s="15"/>
      <c r="M45" s="15"/>
      <c r="N45" s="8"/>
      <c r="O45" s="15"/>
      <c r="P45" s="15"/>
      <c r="T45" s="6"/>
    </row>
    <row r="46" spans="1:20" ht="16.5" customHeight="1">
      <c r="A46" s="4"/>
      <c r="B46" s="4"/>
      <c r="C46" s="3" t="s">
        <v>48</v>
      </c>
      <c r="D46" s="15">
        <v>49.399999999999999</v>
      </c>
      <c r="E46" s="15">
        <v>0</v>
      </c>
      <c r="F46" s="15">
        <v>0</v>
      </c>
      <c r="G46" s="16" t="str">
        <f>C46</f>
        <v>(5909) IUT/DIST CTR</v>
      </c>
      <c r="H46" s="15">
        <v>0</v>
      </c>
      <c r="I46" s="17">
        <v>-49.399999999999999</v>
      </c>
      <c r="J46" s="17">
        <v>0</v>
      </c>
      <c r="K46" s="15">
        <v>49.399999999999999</v>
      </c>
      <c r="L46" s="15">
        <v>0</v>
      </c>
      <c r="M46" s="15">
        <f>L46-K46</f>
        <v>-49.399999999999999</v>
      </c>
      <c r="N46" s="18">
        <f>IF(L46&lt;&gt;0,IF(M46&lt;&gt;0,(IF(M46&lt;0,IF(L46&lt;0,(M46/L46)*(-1),M46/ABS(L46)),M46/ABS(L46))),0),IF(M46=0,0,(IF(M46&gt;0,1,-1))))</f>
        <v>-1</v>
      </c>
      <c r="O46" s="15">
        <v>0</v>
      </c>
      <c r="P46" s="15">
        <f>H46-K46</f>
        <v>-49.399999999999999</v>
      </c>
      <c r="Q46" s="19">
        <v>0</v>
      </c>
      <c r="R46" s="19">
        <v>-49.399999999999999</v>
      </c>
      <c r="S46" s="19">
        <v>0</v>
      </c>
      <c r="T46" s="6"/>
    </row>
    <row r="47" spans="1:20" ht="13.5" hidden="1">
      <c r="A47" s="4"/>
      <c r="B47" s="4"/>
      <c r="C47" s="3" t="s">
        <v>52</v>
      </c>
      <c r="D47" s="15">
        <v>49.399999999999999</v>
      </c>
      <c r="E47" s="15">
        <v>0</v>
      </c>
      <c r="F47" s="15">
        <v>0</v>
      </c>
      <c r="G47" s="16" t="str">
        <f>C47</f>
        <v>(590) IUT</v>
      </c>
      <c r="H47" s="15">
        <v>0</v>
      </c>
      <c r="I47" s="17">
        <v>-49.399999999999999</v>
      </c>
      <c r="J47" s="17">
        <v>0</v>
      </c>
      <c r="K47" s="15">
        <v>49.399999999999999</v>
      </c>
      <c r="L47" s="15">
        <v>0</v>
      </c>
      <c r="M47" s="15">
        <f>L47-K47</f>
        <v>-49.399999999999999</v>
      </c>
      <c r="N47" s="18">
        <f>IF(L47&lt;&gt;0,IF(M47&lt;&gt;0,(IF(M47&lt;0,IF(L47&lt;0,(M47/L47)*(-1),M47/ABS(L47)),M47/ABS(L47))),0),IF(M47=0,0,(IF(M47&gt;0,1,-1))))</f>
        <v>-1</v>
      </c>
      <c r="O47" s="15">
        <v>0</v>
      </c>
      <c r="P47" s="15">
        <f>H47-K47</f>
        <v>-49.399999999999999</v>
      </c>
      <c r="Q47" s="19">
        <v>0</v>
      </c>
      <c r="R47" s="19">
        <v>-49.399999999999999</v>
      </c>
      <c r="S47" s="19">
        <v>0</v>
      </c>
      <c r="T47" s="6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6.5" customHeight="1">
      <c r="A49" s="24"/>
      <c r="B49" s="24"/>
      <c r="C49" s="2" t="s">
        <v>53</v>
      </c>
      <c r="D49" s="10">
        <v>49.399999999999999</v>
      </c>
      <c r="E49" s="10">
        <v>0</v>
      </c>
      <c r="F49" s="10">
        <v>0</v>
      </c>
      <c r="G49" s="11" t="str">
        <f>C49</f>
        <v>(52) Total Indirect Expenses</v>
      </c>
      <c r="H49" s="10">
        <v>0</v>
      </c>
      <c r="I49" s="12">
        <v>-49.399999999999999</v>
      </c>
      <c r="J49" s="12">
        <v>0</v>
      </c>
      <c r="K49" s="10">
        <v>49.399999999999999</v>
      </c>
      <c r="L49" s="10">
        <v>0</v>
      </c>
      <c r="M49" s="10">
        <f>L49-K49</f>
        <v>-49.399999999999999</v>
      </c>
      <c r="N49" s="13">
        <f>IF(L49&lt;&gt;0,IF(M49&lt;&gt;0,(IF(M49&lt;0,IF(L49&lt;0,(M49/L49)*(-1),M49/ABS(L49)),M49/ABS(L49))),0),IF(M49=0,0,(IF(M49&gt;0,1,-1))))</f>
        <v>-1</v>
      </c>
      <c r="O49" s="10">
        <v>0</v>
      </c>
      <c r="P49" s="10">
        <f>H49-K49</f>
        <v>-49.399999999999999</v>
      </c>
      <c r="Q49" s="14">
        <v>0</v>
      </c>
      <c r="R49" s="14">
        <v>-49.399999999999999</v>
      </c>
      <c r="S49" s="14">
        <v>0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7.25" customHeight="1">
      <c r="A51" s="24"/>
      <c r="B51" s="24"/>
      <c r="C51" s="2" t="s">
        <v>54</v>
      </c>
      <c r="D51" s="10">
        <v>49.399999999999999</v>
      </c>
      <c r="E51" s="10">
        <v>0</v>
      </c>
      <c r="F51" s="10">
        <v>18.829999999999998</v>
      </c>
      <c r="G51" s="11" t="s">
        <v>73</v>
      </c>
      <c r="H51" s="10">
        <v>1600</v>
      </c>
      <c r="I51" s="12">
        <v>-49.399999999999999</v>
      </c>
      <c r="J51" s="12">
        <v>0</v>
      </c>
      <c r="K51" s="10">
        <v>4106.3999999999996</v>
      </c>
      <c r="L51" s="10">
        <v>1600</v>
      </c>
      <c r="M51" s="10">
        <f>L51-K51</f>
        <v>-2506.3999999999996</v>
      </c>
      <c r="N51" s="13">
        <f>IF(L51&lt;&gt;0,IF(M51&lt;&gt;0,(IF(M51&lt;0,IF(L51&lt;0,(M51/L51)*(-1),M51/ABS(L51)),M51/ABS(L51))),0),IF(M51=0,0,(IF(M51&gt;0,1,-1))))</f>
        <v>-1.5664999999999998</v>
      </c>
      <c r="O51" s="10">
        <v>5018.8299999999999</v>
      </c>
      <c r="P51" s="10">
        <f>H51-K51</f>
        <v>-2506.3999999999996</v>
      </c>
      <c r="Q51" s="14">
        <v>1600</v>
      </c>
      <c r="R51" s="14">
        <v>-2506.4000000000001</v>
      </c>
      <c r="S51" s="14">
        <v>-1.5665</v>
      </c>
      <c r="T51" s="42"/>
    </row>
    <row r="52" spans="1:20" ht="16.5" customHeight="1">
      <c r="A52" s="4"/>
      <c r="B52" s="4"/>
      <c r="C52" s="3"/>
      <c r="D52" s="15"/>
      <c r="E52" s="15"/>
      <c r="F52" s="15"/>
      <c r="G52" s="16"/>
      <c r="H52" s="15"/>
      <c r="I52" s="17"/>
      <c r="J52" s="17"/>
      <c r="K52" s="15"/>
      <c r="L52" s="15"/>
      <c r="M52" s="15"/>
      <c r="N52" s="8"/>
      <c r="O52" s="15"/>
      <c r="P52" s="15"/>
      <c r="T52" s="6"/>
    </row>
    <row r="53" spans="1:20" ht="17.25" customHeight="1">
      <c r="A53" s="24"/>
      <c r="B53" s="24"/>
      <c r="C53" s="2" t="s">
        <v>55</v>
      </c>
      <c r="D53" s="10">
        <v>-49.399999999999999</v>
      </c>
      <c r="E53" s="10">
        <v>0</v>
      </c>
      <c r="F53" s="10">
        <v>-18.829999999999998</v>
      </c>
      <c r="G53" s="11" t="s">
        <v>74</v>
      </c>
      <c r="H53" s="10">
        <v>1900</v>
      </c>
      <c r="I53" s="12">
        <v>49.399999999999999</v>
      </c>
      <c r="J53" s="12">
        <v>0</v>
      </c>
      <c r="K53" s="10">
        <v>6063.6000000000004</v>
      </c>
      <c r="L53" s="10">
        <v>1900</v>
      </c>
      <c r="M53" s="10">
        <f>K53-L53</f>
        <v>4163.6000000000004</v>
      </c>
      <c r="N53" s="13">
        <f>IF(L53&lt;&gt;0,IF(M53&lt;&gt;0,(IF(M53&lt;0,IF(L53&lt;0,(M53/L53)*(-1),M53/ABS(L53)),M53/ABS(L53))),0),IF(M53=0,0,(IF(M53&gt;0,1,-1))))</f>
        <v>2.1913684210526316</v>
      </c>
      <c r="O53" s="10">
        <v>-243.83000000000001</v>
      </c>
      <c r="P53" s="10">
        <f>H53-K53</f>
        <v>-4163.6000000000004</v>
      </c>
      <c r="Q53" s="14">
        <v>1900</v>
      </c>
      <c r="R53" s="14">
        <v>-4163.6000000000004</v>
      </c>
      <c r="S53" s="14">
        <v>-2.1913684210526299</v>
      </c>
      <c r="T53" s="42"/>
    </row>
    <row r="54" spans="1:20" ht="16.5" customHeight="1">
      <c r="A54" s="4"/>
      <c r="B54" s="4"/>
      <c r="C54" s="3"/>
      <c r="D54" s="15"/>
      <c r="E54" s="15"/>
      <c r="F54" s="15"/>
      <c r="G54" s="16"/>
      <c r="H54" s="15"/>
      <c r="I54" s="17"/>
      <c r="J54" s="17"/>
      <c r="K54" s="15"/>
      <c r="L54" s="15"/>
      <c r="M54" s="15"/>
      <c r="N54" s="8"/>
      <c r="O54" s="15"/>
      <c r="P54" s="15"/>
      <c r="T54" s="6"/>
    </row>
    <row r="55" spans="1:20" ht="16.5" customHeight="1">
      <c r="A55" s="4"/>
      <c r="B55" s="4"/>
      <c r="C55" s="3" t="s">
        <v>56</v>
      </c>
      <c r="D55" s="15">
        <v>0</v>
      </c>
      <c r="E55" s="15">
        <v>0</v>
      </c>
      <c r="F55" s="15">
        <v>0</v>
      </c>
      <c r="G55" s="16" t="str">
        <f>C55</f>
        <v>(5911) IUT/OVERHEAD</v>
      </c>
      <c r="H55" s="15">
        <v>924</v>
      </c>
      <c r="I55" s="17">
        <v>0</v>
      </c>
      <c r="J55" s="17">
        <v>0</v>
      </c>
      <c r="K55" s="15">
        <v>1628.8800000000001</v>
      </c>
      <c r="L55" s="15">
        <v>924</v>
      </c>
      <c r="M55" s="15">
        <f>L55-K55</f>
        <v>-704.88000000000011</v>
      </c>
      <c r="N55" s="18">
        <f>IF(L55&lt;&gt;0,IF(M55&lt;&gt;0,(IF(M55&lt;0,IF(L55&lt;0,(M55/L55)*(-1),M55/ABS(L55)),M55/ABS(L55))),0),IF(M55=0,0,(IF(M55&gt;0,1,-1))))</f>
        <v>-0.76285714285714301</v>
      </c>
      <c r="O55" s="15">
        <v>204.59999999999999</v>
      </c>
      <c r="P55" s="15">
        <f>H55-K55</f>
        <v>-704.88000000000011</v>
      </c>
      <c r="Q55" s="19">
        <v>924</v>
      </c>
      <c r="R55" s="19">
        <v>-704.88</v>
      </c>
      <c r="S55" s="19">
        <v>-0.76285714285714301</v>
      </c>
      <c r="T55" s="6"/>
    </row>
    <row r="56" spans="1:20" ht="17.25" customHeight="1">
      <c r="A56" s="24"/>
      <c r="B56" s="24"/>
      <c r="C56" s="2" t="s">
        <v>58</v>
      </c>
      <c r="D56" s="10">
        <v>0</v>
      </c>
      <c r="E56" s="10">
        <v>0</v>
      </c>
      <c r="F56" s="10">
        <v>0</v>
      </c>
      <c r="G56" s="11" t="str">
        <f>C56</f>
        <v>(OH&amp;TX) TOTAL OVERHEAD /TAXES</v>
      </c>
      <c r="H56" s="10">
        <v>924</v>
      </c>
      <c r="I56" s="12">
        <v>0</v>
      </c>
      <c r="J56" s="12">
        <v>0</v>
      </c>
      <c r="K56" s="10">
        <v>1628.8800000000001</v>
      </c>
      <c r="L56" s="10">
        <v>924</v>
      </c>
      <c r="M56" s="10">
        <f>L56-K56</f>
        <v>-704.88000000000011</v>
      </c>
      <c r="N56" s="13">
        <f>IF(L56&lt;&gt;0,IF(M56&lt;&gt;0,(IF(M56&lt;0,IF(L56&lt;0,(M56/L56)*(-1),M56/ABS(L56)),M56/ABS(L56))),0),IF(M56=0,0,(IF(M56&gt;0,1,-1))))</f>
        <v>-0.76285714285714301</v>
      </c>
      <c r="O56" s="10">
        <v>204.59999999999999</v>
      </c>
      <c r="P56" s="10">
        <f>H56-K56</f>
        <v>-704.88000000000011</v>
      </c>
      <c r="Q56" s="14">
        <v>924</v>
      </c>
      <c r="R56" s="14">
        <v>-704.88</v>
      </c>
      <c r="S56" s="14">
        <v>-0.76285714285714301</v>
      </c>
      <c r="T56" s="42"/>
    </row>
    <row r="57" spans="1:20" ht="16.5" customHeight="1">
      <c r="A57" s="4"/>
      <c r="B57" s="4"/>
      <c r="C57" s="3"/>
      <c r="D57" s="15"/>
      <c r="E57" s="15"/>
      <c r="F57" s="15"/>
      <c r="G57" s="16"/>
      <c r="H57" s="15"/>
      <c r="I57" s="17"/>
      <c r="J57" s="17"/>
      <c r="K57" s="15"/>
      <c r="L57" s="15"/>
      <c r="M57" s="15"/>
      <c r="N57" s="8"/>
      <c r="O57" s="15"/>
      <c r="P57" s="15"/>
      <c r="T57" s="6"/>
    </row>
    <row r="58" spans="1:20" ht="17.25" customHeight="1">
      <c r="A58" s="24"/>
      <c r="B58" s="24"/>
      <c r="C58" s="2" t="s">
        <v>59</v>
      </c>
      <c r="D58" s="10">
        <v>49.399999999999999</v>
      </c>
      <c r="E58" s="10">
        <v>0</v>
      </c>
      <c r="F58" s="10">
        <v>18.829999999999998</v>
      </c>
      <c r="G58" s="11" t="s">
        <v>75</v>
      </c>
      <c r="H58" s="10">
        <v>2524</v>
      </c>
      <c r="I58" s="12">
        <v>-49.399999999999999</v>
      </c>
      <c r="J58" s="12">
        <v>0</v>
      </c>
      <c r="K58" s="10">
        <v>5735.2799999999997</v>
      </c>
      <c r="L58" s="10">
        <v>2524</v>
      </c>
      <c r="M58" s="10">
        <f>L58-K58</f>
        <v>-3211.2799999999997</v>
      </c>
      <c r="N58" s="13">
        <f>IF(L58&lt;&gt;0,IF(M58&lt;&gt;0,(IF(M58&lt;0,IF(L58&lt;0,(M58/L58)*(-1),M58/ABS(L58)),M58/ABS(L58))),0),IF(M58=0,0,(IF(M58&gt;0,1,-1))))</f>
        <v>-1.2722979397781298</v>
      </c>
      <c r="O58" s="10">
        <v>5223.4300000000003</v>
      </c>
      <c r="P58" s="10">
        <f>H58-K58</f>
        <v>-3211.2799999999997</v>
      </c>
      <c r="Q58" s="20">
        <v>2524</v>
      </c>
      <c r="R58" s="20">
        <v>-3211.2800000000002</v>
      </c>
      <c r="S58" s="20">
        <v>-1.27229793977813</v>
      </c>
      <c r="T58" s="42"/>
    </row>
    <row r="59" spans="1:20" ht="16.5" customHeight="1">
      <c r="A59" s="4"/>
      <c r="B59" s="4"/>
      <c r="C59" s="3"/>
      <c r="D59" s="15"/>
      <c r="E59" s="15"/>
      <c r="F59" s="15"/>
      <c r="G59" s="16"/>
      <c r="H59" s="15"/>
      <c r="I59" s="17"/>
      <c r="J59" s="17"/>
      <c r="K59" s="15"/>
      <c r="L59" s="15"/>
      <c r="M59" s="15"/>
      <c r="N59" s="8"/>
      <c r="O59" s="15"/>
      <c r="P59" s="15"/>
      <c r="T59" s="6"/>
    </row>
    <row r="60" spans="1:20" ht="17.25" customHeight="1">
      <c r="A60" s="24"/>
      <c r="B60" s="24"/>
      <c r="C60" s="4" t="s">
        <v>60</v>
      </c>
      <c r="D60" s="10">
        <v>-49.399999999999999</v>
      </c>
      <c r="E60" s="10">
        <v>0</v>
      </c>
      <c r="F60" s="10">
        <v>-18.829999999999998</v>
      </c>
      <c r="G60" s="11" t="s">
        <v>76</v>
      </c>
      <c r="H60" s="10">
        <v>976</v>
      </c>
      <c r="I60" s="12">
        <v>49.399999999999999</v>
      </c>
      <c r="J60" s="12">
        <v>0</v>
      </c>
      <c r="K60" s="10">
        <v>4434.7200000000003</v>
      </c>
      <c r="L60" s="10">
        <v>976</v>
      </c>
      <c r="M60" s="10">
        <f>K60-L60</f>
        <v>3458.7200000000003</v>
      </c>
      <c r="N60" s="13">
        <f>IF(L60&lt;&gt;0,IF(M60&lt;&gt;0,(IF(M60&lt;0,IF(L60&lt;0,(M60/L60)*(-1),M60/ABS(L60)),M60/ABS(L60))),0),IF(M60=0,0,(IF(M60&gt;0,1,-1))))</f>
        <v>3.5437704918032789</v>
      </c>
      <c r="O60" s="10">
        <v>-448.43000000000001</v>
      </c>
      <c r="P60" s="10">
        <f>H60-K60</f>
        <v>-3458.7200000000003</v>
      </c>
      <c r="Q60" s="21">
        <v>976</v>
      </c>
      <c r="R60" s="21">
        <v>-3458.7199999999998</v>
      </c>
      <c r="S60" s="21">
        <v>-3.5437704918032802</v>
      </c>
      <c r="T60" s="42"/>
    </row>
    <row r="61" spans="1:20" ht="16.5" customHeight="1">
      <c r="A61" s="4"/>
      <c r="B61" s="4"/>
      <c r="C61" s="3"/>
      <c r="D61" s="15"/>
      <c r="E61" s="15"/>
      <c r="F61" s="15"/>
      <c r="G61" s="16"/>
      <c r="H61" s="15"/>
      <c r="I61" s="17"/>
      <c r="J61" s="17"/>
      <c r="K61" s="15"/>
      <c r="L61" s="15"/>
      <c r="M61" s="15"/>
      <c r="N61" s="8"/>
      <c r="O61" s="15"/>
      <c r="P61" s="15"/>
      <c r="T61" s="6"/>
    </row>
    <row r="62" spans="1:20" ht="13.5" customHeight="1">
      <c r="A62" s="6"/>
      <c r="B62" s="6"/>
      <c r="C62" s="4"/>
      <c r="D62" s="15"/>
      <c r="E62" s="15"/>
      <c r="F62" s="15"/>
      <c r="G62" s="16" t="s">
        <v>77</v>
      </c>
      <c r="H62" s="15"/>
      <c r="I62" s="17"/>
      <c r="J62" s="17"/>
      <c r="K62" s="15"/>
      <c r="L62" s="15"/>
      <c r="M62" s="15"/>
      <c r="N62" s="8"/>
      <c r="O62" s="15"/>
      <c r="P62" s="15"/>
      <c r="Q62" s="22"/>
      <c r="R62" s="22"/>
      <c r="S62" s="22"/>
      <c r="T62" s="6"/>
    </row>
    <row r="63" spans="1:20" ht="13.5" customHeight="1">
      <c r="C63" s="2" t="s">
        <v>61</v>
      </c>
      <c r="D63" s="10">
        <v>-49.399999999999999</v>
      </c>
      <c r="E63" s="10">
        <v>0</v>
      </c>
      <c r="F63" s="10">
        <v>-18.829999999999998</v>
      </c>
      <c r="G63" s="11" t="s">
        <v>78</v>
      </c>
      <c r="H63" s="10">
        <v>976</v>
      </c>
      <c r="I63" s="12">
        <v>49.399999999999999</v>
      </c>
      <c r="J63" s="12">
        <v>0</v>
      </c>
      <c r="K63" s="10">
        <v>4434.7200000000003</v>
      </c>
      <c r="L63" s="10">
        <v>976</v>
      </c>
      <c r="M63" s="10">
        <f>K63-L63</f>
        <v>3458.7200000000003</v>
      </c>
      <c r="N63" s="13">
        <f>IF(L63&lt;&gt;0,IF(M63&lt;&gt;0,(IF(M63&lt;0,IF(L63&lt;0,(M63/L63)*(-1),M63/ABS(L63)),M63/ABS(L63))),0),IF(M63=0,0,(IF(M63&gt;0,1,-1))))</f>
        <v>3.5437704918032789</v>
      </c>
      <c r="O63" s="10">
        <v>-448.43000000000001</v>
      </c>
      <c r="P63" s="10">
        <f>H63-K63</f>
        <v>-3458.7200000000003</v>
      </c>
      <c r="Q63" s="20">
        <v>976</v>
      </c>
      <c r="R63" s="20">
        <v>-3458.7199999999998</v>
      </c>
      <c r="S63" s="20">
        <v>-3.5437704918032802</v>
      </c>
    </row>
    <row r="64" spans="1:20" ht="13.5" customHeight="1">
      <c r="C64" s="2" t="s">
        <v>62</v>
      </c>
      <c r="D64" s="10">
        <v>-49.399999999999999</v>
      </c>
      <c r="E64" s="10">
        <v>0</v>
      </c>
      <c r="F64" s="10">
        <v>-18.829999999999998</v>
      </c>
      <c r="G64" s="11" t="s">
        <v>79</v>
      </c>
      <c r="H64" s="10">
        <v>976</v>
      </c>
      <c r="I64" s="12">
        <v>49.399999999999999</v>
      </c>
      <c r="J64" s="12">
        <v>0</v>
      </c>
      <c r="K64" s="10">
        <v>4434.7200000000003</v>
      </c>
      <c r="L64" s="10">
        <v>976</v>
      </c>
      <c r="M64" s="10">
        <f>K64-L64</f>
        <v>3458.7200000000003</v>
      </c>
      <c r="N64" s="13">
        <f>IF(L64&lt;&gt;0,IF(M64&lt;&gt;0,(IF(M64&lt;0,IF(L64&lt;0,(M64/L64)*(-1),M64/ABS(L64)),M64/ABS(L64))),0),IF(M64=0,0,(IF(M64&gt;0,1,-1))))</f>
        <v>3.5437704918032789</v>
      </c>
      <c r="O64" s="10">
        <v>-448.43000000000001</v>
      </c>
      <c r="P64" s="10">
        <f>H64-K64</f>
        <v>-3458.7200000000003</v>
      </c>
      <c r="Q64" s="20">
        <v>976</v>
      </c>
      <c r="R64" s="20">
        <v>-3458.7199999999998</v>
      </c>
      <c r="S64" s="20">
        <v>-3.5437704918032802</v>
      </c>
    </row>
    <row r="65" spans="1:20" ht="16.5" customHeight="1">
      <c r="A65" s="4"/>
      <c r="B65" s="4"/>
      <c r="C65" s="4"/>
      <c r="D65" s="6"/>
      <c r="E65" s="6"/>
      <c r="F65" s="6"/>
      <c r="G65" s="6"/>
      <c r="I65" s="4"/>
      <c r="J65" s="4"/>
      <c r="N65" s="8"/>
      <c r="O65" s="6"/>
      <c r="P65" s="6"/>
      <c r="T65" s="6"/>
    </row>
    <row r="66" spans="1:20" ht="16.5" customHeight="1">
      <c r="A66" s="4"/>
      <c r="B66" s="4"/>
      <c r="C66" s="4"/>
      <c r="D66" s="6"/>
      <c r="E66" s="6"/>
      <c r="F66" s="6"/>
      <c r="G66" s="6"/>
      <c r="I66" s="4"/>
      <c r="J66" s="4"/>
      <c r="N66" s="8"/>
      <c r="O66" s="6"/>
      <c r="P66" s="6"/>
      <c r="T66" s="6"/>
    </row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1:20" ht="13.5" customHeight="1"/>
    <row r="95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80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92</v>
      </c>
      <c r="T1" s="6"/>
    </row>
    <row r="2" spans="1:20" ht="18.75" customHeight="1">
      <c r="A2" s="4"/>
      <c r="B2" s="4"/>
      <c r="C2" s="4" t="s">
        <v>81</v>
      </c>
      <c r="E2" s="46"/>
      <c r="F2" s="46"/>
      <c r="H2" s="30"/>
      <c r="I2" s="33"/>
      <c r="J2" s="33"/>
      <c r="K2" s="30" t="s">
        <v>87</v>
      </c>
      <c r="L2" s="30"/>
      <c r="M2" s="30"/>
      <c r="N2" s="38"/>
      <c r="O2" s="41" t="s">
        <v>144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82</v>
      </c>
      <c r="D3" s="45" t="str">
        <f>D6</f>
        <v>Fund: OPERATING/DIVISIONS FUND (12): 12</v>
      </c>
      <c r="H3" s="45"/>
      <c r="I3" s="34"/>
      <c r="J3" s="34"/>
      <c r="K3" s="45" t="s">
        <v>91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ASSOC-AC Preconference 2: 412-5388</v>
      </c>
      <c r="H4" s="31"/>
      <c r="I4" s="35"/>
      <c r="J4" s="35"/>
      <c r="K4" s="31" t="str">
        <f>"For the "&amp;MID(C3,6,2)&amp;" Months Ending "&amp;C2</f>
        <v>For the 12 Months Ending August 2018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83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147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86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August 2018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64</v>
      </c>
      <c r="E13" s="28" t="s">
        <v>65</v>
      </c>
      <c r="F13" s="28" t="s">
        <v>85</v>
      </c>
      <c r="G13" s="29"/>
      <c r="H13" s="28" t="s">
        <v>67</v>
      </c>
      <c r="I13" s="23"/>
      <c r="J13" s="23"/>
      <c r="K13" s="28" t="s">
        <v>64</v>
      </c>
      <c r="L13" s="28" t="s">
        <v>65</v>
      </c>
      <c r="M13" s="28" t="s">
        <v>68</v>
      </c>
      <c r="N13" s="18" t="s">
        <v>69</v>
      </c>
      <c r="O13" s="28" t="s">
        <v>85</v>
      </c>
      <c r="P13" s="28" t="s">
        <v>89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64</v>
      </c>
      <c r="G14" s="29"/>
      <c r="H14" s="28"/>
      <c r="I14" s="23"/>
      <c r="J14" s="23"/>
      <c r="K14" s="28"/>
      <c r="L14" s="28"/>
      <c r="M14" s="28"/>
      <c r="N14" s="18"/>
      <c r="O14" s="28" t="s">
        <v>64</v>
      </c>
      <c r="P14" s="28" t="s">
        <v>90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63</v>
      </c>
      <c r="E15" s="5" t="s">
        <v>63</v>
      </c>
      <c r="F15" s="5" t="s">
        <v>63</v>
      </c>
      <c r="G15" s="6"/>
      <c r="H15" s="5" t="s">
        <v>63</v>
      </c>
      <c r="I15" s="7" t="s">
        <v>63</v>
      </c>
      <c r="J15" s="7" t="s">
        <v>63</v>
      </c>
      <c r="K15" s="5" t="s">
        <v>70</v>
      </c>
      <c r="L15" s="5" t="s">
        <v>70</v>
      </c>
      <c r="N15" s="8"/>
      <c r="O15" s="5" t="s">
        <v>70</v>
      </c>
      <c r="P15" s="6"/>
      <c r="Q15" s="9" t="s">
        <v>70</v>
      </c>
      <c r="R15" s="9" t="s">
        <v>70</v>
      </c>
      <c r="S15" s="9" t="s">
        <v>70</v>
      </c>
      <c r="T15" s="6"/>
    </row>
    <row r="16" spans="1:20" ht="13.5" hidden="1">
      <c r="A16" s="4"/>
      <c r="B16" s="4"/>
      <c r="C16" s="4"/>
      <c r="D16" s="5" t="s">
        <v>64</v>
      </c>
      <c r="E16" s="5" t="s">
        <v>65</v>
      </c>
      <c r="F16" s="5" t="s">
        <v>66</v>
      </c>
      <c r="G16" s="6"/>
      <c r="H16" s="5" t="s">
        <v>67</v>
      </c>
      <c r="I16" s="7" t="s">
        <v>68</v>
      </c>
      <c r="J16" s="7" t="s">
        <v>69</v>
      </c>
      <c r="K16" s="5" t="s">
        <v>64</v>
      </c>
      <c r="L16" s="5" t="s">
        <v>65</v>
      </c>
      <c r="N16" s="8"/>
      <c r="O16" s="5" t="s">
        <v>66</v>
      </c>
      <c r="P16" s="6"/>
      <c r="Q16" s="9" t="s">
        <v>67</v>
      </c>
      <c r="R16" s="9" t="s">
        <v>68</v>
      </c>
      <c r="S16" s="9" t="s">
        <v>69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 t="s">
        <v>7</v>
      </c>
      <c r="D23" s="15">
        <v>0</v>
      </c>
      <c r="E23" s="15">
        <v>0</v>
      </c>
      <c r="F23" s="15">
        <v>0</v>
      </c>
      <c r="G23" s="16" t="str">
        <f>C23</f>
        <v>(4200) REGISTRATION FEES</v>
      </c>
      <c r="H23" s="15">
        <v>0</v>
      </c>
      <c r="I23" s="17">
        <v>0</v>
      </c>
      <c r="J23" s="17">
        <v>0</v>
      </c>
      <c r="K23" s="15">
        <v>6160</v>
      </c>
      <c r="L23" s="15">
        <v>0</v>
      </c>
      <c r="M23" s="15">
        <f>K23-L23</f>
        <v>6160</v>
      </c>
      <c r="N23" s="18">
        <f>IF(L23&lt;&gt;0,IF(M23&lt;&gt;0,(IF(M23&lt;0,IF(L23&lt;0,(M23/L23)*(-1),M23/ABS(L23)),M23/ABS(L23))),0),IF(M23=0,0,(IF(M23&gt;0,1,-1))))</f>
        <v>1</v>
      </c>
      <c r="O23" s="15">
        <v>0</v>
      </c>
      <c r="P23" s="15">
        <f>H23-K23</f>
        <v>-6160</v>
      </c>
      <c r="Q23" s="19">
        <v>0</v>
      </c>
      <c r="R23" s="19">
        <v>-6160</v>
      </c>
      <c r="S23" s="19">
        <v>0</v>
      </c>
      <c r="T23" s="6"/>
    </row>
    <row r="24" spans="1:20" ht="17.25" customHeight="1">
      <c r="A24" s="24"/>
      <c r="B24" s="24"/>
      <c r="C24" s="2" t="s">
        <v>8</v>
      </c>
      <c r="D24" s="10">
        <v>0</v>
      </c>
      <c r="E24" s="10">
        <v>0</v>
      </c>
      <c r="F24" s="10">
        <v>0</v>
      </c>
      <c r="G24" s="11" t="str">
        <f>C24</f>
        <v>(420) Subtotal Meetings and Conferences</v>
      </c>
      <c r="H24" s="10">
        <v>0</v>
      </c>
      <c r="I24" s="12">
        <v>0</v>
      </c>
      <c r="J24" s="12">
        <v>0</v>
      </c>
      <c r="K24" s="10">
        <v>6160</v>
      </c>
      <c r="L24" s="10">
        <v>0</v>
      </c>
      <c r="M24" s="10">
        <f>K24-L24</f>
        <v>6160</v>
      </c>
      <c r="N24" s="13">
        <f>IF(L24&lt;&gt;0,IF(M24&lt;&gt;0,(IF(M24&lt;0,IF(L24&lt;0,(M24/L24)*(-1),M24/ABS(L24)),M24/ABS(L24))),0),IF(M24=0,0,(IF(M24&gt;0,1,-1))))</f>
        <v>1</v>
      </c>
      <c r="O24" s="10">
        <v>0</v>
      </c>
      <c r="P24" s="10">
        <f>H24-K24</f>
        <v>-6160</v>
      </c>
      <c r="Q24" s="14">
        <v>0</v>
      </c>
      <c r="R24" s="14">
        <v>-6160</v>
      </c>
      <c r="S24" s="14">
        <v>0</v>
      </c>
      <c r="T24" s="42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0</v>
      </c>
      <c r="E28" s="10">
        <v>0</v>
      </c>
      <c r="F28" s="10">
        <v>0</v>
      </c>
      <c r="G28" s="11" t="s">
        <v>71</v>
      </c>
      <c r="H28" s="10">
        <v>0</v>
      </c>
      <c r="I28" s="12">
        <v>0</v>
      </c>
      <c r="J28" s="12">
        <v>0</v>
      </c>
      <c r="K28" s="10">
        <v>6160</v>
      </c>
      <c r="L28" s="10">
        <v>0</v>
      </c>
      <c r="M28" s="10">
        <f>K28-L28</f>
        <v>6160</v>
      </c>
      <c r="N28" s="13">
        <f>IF(L28&lt;&gt;0,IF(M28&lt;&gt;0,(IF(M28&lt;0,IF(L28&lt;0,(M28/L28)*(-1),M28/ABS(L28)),M28/ABS(L28))),0),IF(M28=0,0,(IF(M28&gt;0,1,-1))))</f>
        <v>1</v>
      </c>
      <c r="O28" s="10">
        <v>0</v>
      </c>
      <c r="P28" s="10">
        <f>H28-K28</f>
        <v>-6160</v>
      </c>
      <c r="Q28" s="14">
        <v>0</v>
      </c>
      <c r="R28" s="14">
        <v>-6160</v>
      </c>
      <c r="S28" s="14">
        <v>0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/>
      <c r="D31" s="15"/>
      <c r="E31" s="15"/>
      <c r="F31" s="15"/>
      <c r="G31" s="16"/>
      <c r="H31" s="15"/>
      <c r="I31" s="17"/>
      <c r="J31" s="17"/>
      <c r="K31" s="15"/>
      <c r="L31" s="15"/>
      <c r="M31" s="15"/>
      <c r="N31" s="8"/>
      <c r="O31" s="15"/>
      <c r="P31" s="15"/>
      <c r="T31" s="6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 t="s">
        <v>33</v>
      </c>
      <c r="D34" s="15">
        <v>0</v>
      </c>
      <c r="E34" s="15">
        <v>0</v>
      </c>
      <c r="F34" s="15">
        <v>0</v>
      </c>
      <c r="G34" s="16" t="str">
        <f>C34</f>
        <v>(5402) PRINTING-OUTSIDE</v>
      </c>
      <c r="H34" s="15">
        <v>0</v>
      </c>
      <c r="I34" s="17">
        <v>0</v>
      </c>
      <c r="J34" s="17">
        <v>0</v>
      </c>
      <c r="K34" s="15">
        <v>696.32000000000005</v>
      </c>
      <c r="L34" s="15">
        <v>0</v>
      </c>
      <c r="M34" s="15">
        <f>L34-K34</f>
        <v>-696.32000000000005</v>
      </c>
      <c r="N34" s="18">
        <f>IF(L34&lt;&gt;0,IF(M34&lt;&gt;0,(IF(M34&lt;0,IF(L34&lt;0,(M34/L34)*(-1),M34/ABS(L34)),M34/ABS(L34))),0),IF(M34=0,0,(IF(M34&gt;0,1,-1))))</f>
        <v>-1</v>
      </c>
      <c r="O34" s="15">
        <v>0</v>
      </c>
      <c r="P34" s="15">
        <f>H34-K34</f>
        <v>-696.32000000000005</v>
      </c>
      <c r="Q34" s="19">
        <v>0</v>
      </c>
      <c r="R34" s="19">
        <v>-696.32000000000005</v>
      </c>
      <c r="S34" s="19">
        <v>0</v>
      </c>
      <c r="T34" s="6"/>
    </row>
    <row r="35" spans="1:20" ht="17.25" customHeight="1">
      <c r="A35" s="24"/>
      <c r="B35" s="24"/>
      <c r="C35" s="2" t="s">
        <v>36</v>
      </c>
      <c r="D35" s="10">
        <v>0</v>
      </c>
      <c r="E35" s="10">
        <v>0</v>
      </c>
      <c r="F35" s="10">
        <v>0</v>
      </c>
      <c r="G35" s="11" t="str">
        <f>C35</f>
        <v>(540) Publication Related Expenses</v>
      </c>
      <c r="H35" s="10">
        <v>0</v>
      </c>
      <c r="I35" s="12">
        <v>0</v>
      </c>
      <c r="J35" s="12">
        <v>0</v>
      </c>
      <c r="K35" s="10">
        <v>696.32000000000005</v>
      </c>
      <c r="L35" s="10">
        <v>0</v>
      </c>
      <c r="M35" s="10">
        <f>L35-K35</f>
        <v>-696.32000000000005</v>
      </c>
      <c r="N35" s="13">
        <f>IF(L35&lt;&gt;0,IF(M35&lt;&gt;0,(IF(M35&lt;0,IF(L35&lt;0,(M35/L35)*(-1),M35/ABS(L35)),M35/ABS(L35))),0),IF(M35=0,0,(IF(M35&gt;0,1,-1))))</f>
        <v>-1</v>
      </c>
      <c r="O35" s="10">
        <v>0</v>
      </c>
      <c r="P35" s="10">
        <f>H35-K35</f>
        <v>-696.32000000000005</v>
      </c>
      <c r="Q35" s="14">
        <v>0</v>
      </c>
      <c r="R35" s="14">
        <v>-696.32000000000005</v>
      </c>
      <c r="S35" s="14">
        <v>0</v>
      </c>
      <c r="T35" s="42"/>
    </row>
    <row r="36" spans="1:20" ht="16.5" customHeight="1">
      <c r="A36" s="4"/>
      <c r="B36" s="4"/>
      <c r="C36" s="3"/>
      <c r="D36" s="15"/>
      <c r="E36" s="15"/>
      <c r="F36" s="15"/>
      <c r="G36" s="16"/>
      <c r="H36" s="15"/>
      <c r="I36" s="17"/>
      <c r="J36" s="17"/>
      <c r="K36" s="15"/>
      <c r="L36" s="15"/>
      <c r="M36" s="15"/>
      <c r="N36" s="8"/>
      <c r="O36" s="15"/>
      <c r="P36" s="15"/>
      <c r="T36" s="6"/>
    </row>
    <row r="37" spans="1:20" ht="16.5" customHeight="1">
      <c r="A37" s="4"/>
      <c r="B37" s="4"/>
      <c r="C37" s="3" t="s">
        <v>42</v>
      </c>
      <c r="D37" s="15">
        <v>917.17999999999995</v>
      </c>
      <c r="E37" s="15">
        <v>0</v>
      </c>
      <c r="F37" s="15">
        <v>0</v>
      </c>
      <c r="G37" s="16" t="str">
        <f>C37</f>
        <v>(5599) MISC EXPENSE</v>
      </c>
      <c r="H37" s="15">
        <v>0</v>
      </c>
      <c r="I37" s="17">
        <v>-917.17999999999995</v>
      </c>
      <c r="J37" s="17">
        <v>0</v>
      </c>
      <c r="K37" s="15">
        <v>917.17999999999995</v>
      </c>
      <c r="L37" s="15">
        <v>0</v>
      </c>
      <c r="M37" s="15">
        <f>L37-K37</f>
        <v>-917.17999999999995</v>
      </c>
      <c r="N37" s="18">
        <f>IF(L37&lt;&gt;0,IF(M37&lt;&gt;0,(IF(M37&lt;0,IF(L37&lt;0,(M37/L37)*(-1),M37/ABS(L37)),M37/ABS(L37))),0),IF(M37=0,0,(IF(M37&gt;0,1,-1))))</f>
        <v>-1</v>
      </c>
      <c r="O37" s="15">
        <v>0</v>
      </c>
      <c r="P37" s="15">
        <f>H37-K37</f>
        <v>-917.17999999999995</v>
      </c>
      <c r="Q37" s="19">
        <v>0</v>
      </c>
      <c r="R37" s="19">
        <v>-917.17999999999995</v>
      </c>
      <c r="S37" s="19">
        <v>0</v>
      </c>
      <c r="T37" s="6"/>
    </row>
    <row r="38" spans="1:20" ht="17.25" customHeight="1">
      <c r="A38" s="24"/>
      <c r="B38" s="24"/>
      <c r="C38" s="2" t="s">
        <v>43</v>
      </c>
      <c r="D38" s="10">
        <v>917.17999999999995</v>
      </c>
      <c r="E38" s="10">
        <v>0</v>
      </c>
      <c r="F38" s="10">
        <v>0</v>
      </c>
      <c r="G38" s="11" t="str">
        <f>C38</f>
        <v>(550) Operating Expenses</v>
      </c>
      <c r="H38" s="10">
        <v>0</v>
      </c>
      <c r="I38" s="12">
        <v>-917.17999999999995</v>
      </c>
      <c r="J38" s="12">
        <v>0</v>
      </c>
      <c r="K38" s="10">
        <v>917.17999999999995</v>
      </c>
      <c r="L38" s="10">
        <v>0</v>
      </c>
      <c r="M38" s="10">
        <f>L38-K38</f>
        <v>-917.17999999999995</v>
      </c>
      <c r="N38" s="13">
        <f>IF(L38&lt;&gt;0,IF(M38&lt;&gt;0,(IF(M38&lt;0,IF(L38&lt;0,(M38/L38)*(-1),M38/ABS(L38)),M38/ABS(L38))),0),IF(M38=0,0,(IF(M38&gt;0,1,-1))))</f>
        <v>-1</v>
      </c>
      <c r="O38" s="10">
        <v>0</v>
      </c>
      <c r="P38" s="10">
        <f>H38-K38</f>
        <v>-917.17999999999995</v>
      </c>
      <c r="Q38" s="14">
        <v>0</v>
      </c>
      <c r="R38" s="14">
        <v>-917.17999999999995</v>
      </c>
      <c r="S38" s="14">
        <v>0</v>
      </c>
      <c r="T38" s="42"/>
    </row>
    <row r="39" spans="1:20" ht="16.5" customHeight="1">
      <c r="A39" s="4"/>
      <c r="B39" s="4"/>
      <c r="C39" s="3"/>
      <c r="D39" s="15"/>
      <c r="E39" s="15"/>
      <c r="F39" s="15"/>
      <c r="G39" s="16"/>
      <c r="H39" s="15"/>
      <c r="I39" s="17"/>
      <c r="J39" s="17"/>
      <c r="K39" s="15"/>
      <c r="L39" s="15"/>
      <c r="M39" s="15"/>
      <c r="N39" s="8"/>
      <c r="O39" s="15"/>
      <c r="P39" s="15"/>
      <c r="T39" s="6"/>
    </row>
    <row r="40" spans="1:20" ht="17.25" customHeight="1">
      <c r="A40" s="24"/>
      <c r="B40" s="24"/>
      <c r="C40" s="2" t="s">
        <v>44</v>
      </c>
      <c r="D40" s="10">
        <v>917.17999999999995</v>
      </c>
      <c r="E40" s="10">
        <v>0</v>
      </c>
      <c r="F40" s="10">
        <v>0</v>
      </c>
      <c r="G40" s="11" t="s">
        <v>72</v>
      </c>
      <c r="H40" s="10">
        <v>0</v>
      </c>
      <c r="I40" s="12">
        <v>-917.17999999999995</v>
      </c>
      <c r="J40" s="12">
        <v>0</v>
      </c>
      <c r="K40" s="10">
        <v>1613.5</v>
      </c>
      <c r="L40" s="10">
        <v>0</v>
      </c>
      <c r="M40" s="10">
        <f>L40-K40</f>
        <v>-1613.5</v>
      </c>
      <c r="N40" s="13">
        <f>IF(L40&lt;&gt;0,IF(M40&lt;&gt;0,(IF(M40&lt;0,IF(L40&lt;0,(M40/L40)*(-1),M40/ABS(L40)),M40/ABS(L40))),0),IF(M40=0,0,(IF(M40&gt;0,1,-1))))</f>
        <v>-1</v>
      </c>
      <c r="O40" s="10">
        <v>0</v>
      </c>
      <c r="P40" s="10">
        <f>H40-K40</f>
        <v>-1613.5</v>
      </c>
      <c r="Q40" s="14">
        <v>0</v>
      </c>
      <c r="R40" s="14">
        <v>-1613.5</v>
      </c>
      <c r="S40" s="14">
        <v>0</v>
      </c>
      <c r="T40" s="42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6.5" customHeight="1">
      <c r="A42" s="4"/>
      <c r="B42" s="4"/>
      <c r="C42" s="3"/>
      <c r="D42" s="15"/>
      <c r="E42" s="15"/>
      <c r="F42" s="15"/>
      <c r="G42" s="16"/>
      <c r="H42" s="15"/>
      <c r="I42" s="17"/>
      <c r="J42" s="17"/>
      <c r="K42" s="15"/>
      <c r="L42" s="15"/>
      <c r="M42" s="15"/>
      <c r="N42" s="8"/>
      <c r="O42" s="15"/>
      <c r="P42" s="15"/>
      <c r="T42" s="6"/>
    </row>
    <row r="43" spans="1:20" ht="16.5" customHeight="1">
      <c r="A43" s="4"/>
      <c r="B43" s="4"/>
      <c r="C43" s="3"/>
      <c r="D43" s="15"/>
      <c r="E43" s="15"/>
      <c r="F43" s="15"/>
      <c r="G43" s="16"/>
      <c r="H43" s="15"/>
      <c r="I43" s="17"/>
      <c r="J43" s="17"/>
      <c r="K43" s="15"/>
      <c r="L43" s="15"/>
      <c r="M43" s="15"/>
      <c r="N43" s="8"/>
      <c r="O43" s="15"/>
      <c r="P43" s="15"/>
      <c r="T43" s="6"/>
    </row>
    <row r="44" spans="1:20" ht="17.25" customHeight="1">
      <c r="A44" s="24"/>
      <c r="B44" s="24"/>
      <c r="C44" s="2" t="s">
        <v>54</v>
      </c>
      <c r="D44" s="10">
        <v>917.17999999999995</v>
      </c>
      <c r="E44" s="10">
        <v>0</v>
      </c>
      <c r="F44" s="10">
        <v>0</v>
      </c>
      <c r="G44" s="11" t="s">
        <v>73</v>
      </c>
      <c r="H44" s="10">
        <v>0</v>
      </c>
      <c r="I44" s="12">
        <v>-917.17999999999995</v>
      </c>
      <c r="J44" s="12">
        <v>0</v>
      </c>
      <c r="K44" s="10">
        <v>1613.5</v>
      </c>
      <c r="L44" s="10">
        <v>0</v>
      </c>
      <c r="M44" s="10">
        <f>L44-K44</f>
        <v>-1613.5</v>
      </c>
      <c r="N44" s="13">
        <f>IF(L44&lt;&gt;0,IF(M44&lt;&gt;0,(IF(M44&lt;0,IF(L44&lt;0,(M44/L44)*(-1),M44/ABS(L44)),M44/ABS(L44))),0),IF(M44=0,0,(IF(M44&gt;0,1,-1))))</f>
        <v>-1</v>
      </c>
      <c r="O44" s="10">
        <v>0</v>
      </c>
      <c r="P44" s="10">
        <f>H44-K44</f>
        <v>-1613.5</v>
      </c>
      <c r="Q44" s="14">
        <v>0</v>
      </c>
      <c r="R44" s="14">
        <v>-1613.5</v>
      </c>
      <c r="S44" s="14">
        <v>0</v>
      </c>
      <c r="T44" s="42"/>
    </row>
    <row r="45" spans="1:20" ht="16.5" customHeight="1">
      <c r="A45" s="4"/>
      <c r="B45" s="4"/>
      <c r="C45" s="3"/>
      <c r="D45" s="15"/>
      <c r="E45" s="15"/>
      <c r="F45" s="15"/>
      <c r="G45" s="16"/>
      <c r="H45" s="15"/>
      <c r="I45" s="17"/>
      <c r="J45" s="17"/>
      <c r="K45" s="15"/>
      <c r="L45" s="15"/>
      <c r="M45" s="15"/>
      <c r="N45" s="8"/>
      <c r="O45" s="15"/>
      <c r="P45" s="15"/>
      <c r="T45" s="6"/>
    </row>
    <row r="46" spans="1:20" ht="17.25" customHeight="1">
      <c r="A46" s="24"/>
      <c r="B46" s="24"/>
      <c r="C46" s="2" t="s">
        <v>55</v>
      </c>
      <c r="D46" s="10">
        <v>-917.17999999999995</v>
      </c>
      <c r="E46" s="10">
        <v>0</v>
      </c>
      <c r="F46" s="10">
        <v>0</v>
      </c>
      <c r="G46" s="11" t="s">
        <v>74</v>
      </c>
      <c r="H46" s="10">
        <v>0</v>
      </c>
      <c r="I46" s="12">
        <v>917.17999999999995</v>
      </c>
      <c r="J46" s="12">
        <v>0</v>
      </c>
      <c r="K46" s="10">
        <v>4546.5</v>
      </c>
      <c r="L46" s="10">
        <v>0</v>
      </c>
      <c r="M46" s="10">
        <f>K46-L46</f>
        <v>4546.5</v>
      </c>
      <c r="N46" s="13">
        <f>IF(L46&lt;&gt;0,IF(M46&lt;&gt;0,(IF(M46&lt;0,IF(L46&lt;0,(M46/L46)*(-1),M46/ABS(L46)),M46/ABS(L46))),0),IF(M46=0,0,(IF(M46&gt;0,1,-1))))</f>
        <v>1</v>
      </c>
      <c r="O46" s="10">
        <v>0</v>
      </c>
      <c r="P46" s="10">
        <f>H46-K46</f>
        <v>-4546.5</v>
      </c>
      <c r="Q46" s="14">
        <v>0</v>
      </c>
      <c r="R46" s="14">
        <v>-4546.5</v>
      </c>
      <c r="S46" s="14">
        <v>0</v>
      </c>
      <c r="T46" s="42"/>
    </row>
    <row r="47" spans="1:20" ht="16.5" customHeight="1">
      <c r="A47" s="4"/>
      <c r="B47" s="4"/>
      <c r="C47" s="3"/>
      <c r="D47" s="15"/>
      <c r="E47" s="15"/>
      <c r="F47" s="15"/>
      <c r="G47" s="16"/>
      <c r="H47" s="15"/>
      <c r="I47" s="17"/>
      <c r="J47" s="17"/>
      <c r="K47" s="15"/>
      <c r="L47" s="15"/>
      <c r="M47" s="15"/>
      <c r="N47" s="8"/>
      <c r="O47" s="15"/>
      <c r="P47" s="15"/>
      <c r="T47" s="6"/>
    </row>
    <row r="48" spans="1:20" ht="16.5" customHeight="1">
      <c r="A48" s="4"/>
      <c r="B48" s="4"/>
      <c r="C48" s="3" t="s">
        <v>56</v>
      </c>
      <c r="D48" s="15">
        <v>0</v>
      </c>
      <c r="E48" s="15">
        <v>0</v>
      </c>
      <c r="F48" s="15">
        <v>0</v>
      </c>
      <c r="G48" s="16" t="str">
        <f>C48</f>
        <v>(5911) IUT/OVERHEAD</v>
      </c>
      <c r="H48" s="15">
        <v>0</v>
      </c>
      <c r="I48" s="17">
        <v>0</v>
      </c>
      <c r="J48" s="17">
        <v>0</v>
      </c>
      <c r="K48" s="15">
        <v>1626.24</v>
      </c>
      <c r="L48" s="15">
        <v>0</v>
      </c>
      <c r="M48" s="15">
        <f>L48-K48</f>
        <v>-1626.24</v>
      </c>
      <c r="N48" s="18">
        <f>IF(L48&lt;&gt;0,IF(M48&lt;&gt;0,(IF(M48&lt;0,IF(L48&lt;0,(M48/L48)*(-1),M48/ABS(L48)),M48/ABS(L48))),0),IF(M48=0,0,(IF(M48&gt;0,1,-1))))</f>
        <v>-1</v>
      </c>
      <c r="O48" s="15">
        <v>0</v>
      </c>
      <c r="P48" s="15">
        <f>H48-K48</f>
        <v>-1626.24</v>
      </c>
      <c r="Q48" s="19">
        <v>0</v>
      </c>
      <c r="R48" s="19">
        <v>-1626.24</v>
      </c>
      <c r="S48" s="19">
        <v>0</v>
      </c>
      <c r="T48" s="6"/>
    </row>
    <row r="49" spans="1:20" ht="17.25" customHeight="1">
      <c r="A49" s="24"/>
      <c r="B49" s="24"/>
      <c r="C49" s="2" t="s">
        <v>58</v>
      </c>
      <c r="D49" s="10">
        <v>0</v>
      </c>
      <c r="E49" s="10">
        <v>0</v>
      </c>
      <c r="F49" s="10">
        <v>0</v>
      </c>
      <c r="G49" s="11" t="str">
        <f>C49</f>
        <v>(OH&amp;TX) TOTAL OVERHEAD /TAXES</v>
      </c>
      <c r="H49" s="10">
        <v>0</v>
      </c>
      <c r="I49" s="12">
        <v>0</v>
      </c>
      <c r="J49" s="12">
        <v>0</v>
      </c>
      <c r="K49" s="10">
        <v>1626.24</v>
      </c>
      <c r="L49" s="10">
        <v>0</v>
      </c>
      <c r="M49" s="10">
        <f>L49-K49</f>
        <v>-1626.24</v>
      </c>
      <c r="N49" s="13">
        <f>IF(L49&lt;&gt;0,IF(M49&lt;&gt;0,(IF(M49&lt;0,IF(L49&lt;0,(M49/L49)*(-1),M49/ABS(L49)),M49/ABS(L49))),0),IF(M49=0,0,(IF(M49&gt;0,1,-1))))</f>
        <v>-1</v>
      </c>
      <c r="O49" s="10">
        <v>0</v>
      </c>
      <c r="P49" s="10">
        <f>H49-K49</f>
        <v>-1626.24</v>
      </c>
      <c r="Q49" s="14">
        <v>0</v>
      </c>
      <c r="R49" s="14">
        <v>-1626.24</v>
      </c>
      <c r="S49" s="14">
        <v>0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7.25" customHeight="1">
      <c r="A51" s="24"/>
      <c r="B51" s="24"/>
      <c r="C51" s="2" t="s">
        <v>59</v>
      </c>
      <c r="D51" s="10">
        <v>917.17999999999995</v>
      </c>
      <c r="E51" s="10">
        <v>0</v>
      </c>
      <c r="F51" s="10">
        <v>0</v>
      </c>
      <c r="G51" s="11" t="s">
        <v>75</v>
      </c>
      <c r="H51" s="10">
        <v>0</v>
      </c>
      <c r="I51" s="12">
        <v>-917.17999999999995</v>
      </c>
      <c r="J51" s="12">
        <v>0</v>
      </c>
      <c r="K51" s="10">
        <v>3239.7399999999998</v>
      </c>
      <c r="L51" s="10">
        <v>0</v>
      </c>
      <c r="M51" s="10">
        <f>L51-K51</f>
        <v>-3239.7399999999998</v>
      </c>
      <c r="N51" s="13">
        <f>IF(L51&lt;&gt;0,IF(M51&lt;&gt;0,(IF(M51&lt;0,IF(L51&lt;0,(M51/L51)*(-1),M51/ABS(L51)),M51/ABS(L51))),0),IF(M51=0,0,(IF(M51&gt;0,1,-1))))</f>
        <v>-1</v>
      </c>
      <c r="O51" s="10">
        <v>0</v>
      </c>
      <c r="P51" s="10">
        <f>H51-K51</f>
        <v>-3239.7399999999998</v>
      </c>
      <c r="Q51" s="20">
        <v>0</v>
      </c>
      <c r="R51" s="20">
        <v>-3239.7399999999998</v>
      </c>
      <c r="S51" s="20">
        <v>0</v>
      </c>
      <c r="T51" s="42"/>
    </row>
    <row r="52" spans="1:20" ht="16.5" customHeight="1">
      <c r="A52" s="4"/>
      <c r="B52" s="4"/>
      <c r="C52" s="3"/>
      <c r="D52" s="15"/>
      <c r="E52" s="15"/>
      <c r="F52" s="15"/>
      <c r="G52" s="16"/>
      <c r="H52" s="15"/>
      <c r="I52" s="17"/>
      <c r="J52" s="17"/>
      <c r="K52" s="15"/>
      <c r="L52" s="15"/>
      <c r="M52" s="15"/>
      <c r="N52" s="8"/>
      <c r="O52" s="15"/>
      <c r="P52" s="15"/>
      <c r="T52" s="6"/>
    </row>
    <row r="53" spans="1:20" ht="17.25" customHeight="1">
      <c r="A53" s="24"/>
      <c r="B53" s="24"/>
      <c r="C53" s="4" t="s">
        <v>60</v>
      </c>
      <c r="D53" s="10">
        <v>-917.17999999999995</v>
      </c>
      <c r="E53" s="10">
        <v>0</v>
      </c>
      <c r="F53" s="10">
        <v>0</v>
      </c>
      <c r="G53" s="11" t="s">
        <v>76</v>
      </c>
      <c r="H53" s="10">
        <v>0</v>
      </c>
      <c r="I53" s="12">
        <v>917.17999999999995</v>
      </c>
      <c r="J53" s="12">
        <v>0</v>
      </c>
      <c r="K53" s="10">
        <v>2920.2600000000002</v>
      </c>
      <c r="L53" s="10">
        <v>0</v>
      </c>
      <c r="M53" s="10">
        <f>K53-L53</f>
        <v>2920.2600000000002</v>
      </c>
      <c r="N53" s="13">
        <f>IF(L53&lt;&gt;0,IF(M53&lt;&gt;0,(IF(M53&lt;0,IF(L53&lt;0,(M53/L53)*(-1),M53/ABS(L53)),M53/ABS(L53))),0),IF(M53=0,0,(IF(M53&gt;0,1,-1))))</f>
        <v>1</v>
      </c>
      <c r="O53" s="10">
        <v>0</v>
      </c>
      <c r="P53" s="10">
        <f>H53-K53</f>
        <v>-2920.2600000000002</v>
      </c>
      <c r="Q53" s="21">
        <v>0</v>
      </c>
      <c r="R53" s="21">
        <v>-2920.2600000000002</v>
      </c>
      <c r="S53" s="21">
        <v>0</v>
      </c>
      <c r="T53" s="42"/>
    </row>
    <row r="54" spans="1:20" ht="16.5" customHeight="1">
      <c r="A54" s="4"/>
      <c r="B54" s="4"/>
      <c r="C54" s="3"/>
      <c r="D54" s="15"/>
      <c r="E54" s="15"/>
      <c r="F54" s="15"/>
      <c r="G54" s="16"/>
      <c r="H54" s="15"/>
      <c r="I54" s="17"/>
      <c r="J54" s="17"/>
      <c r="K54" s="15"/>
      <c r="L54" s="15"/>
      <c r="M54" s="15"/>
      <c r="N54" s="8"/>
      <c r="O54" s="15"/>
      <c r="P54" s="15"/>
      <c r="T54" s="6"/>
    </row>
    <row r="55" spans="1:20" ht="13.5" customHeight="1">
      <c r="A55" s="6"/>
      <c r="B55" s="6"/>
      <c r="C55" s="4"/>
      <c r="D55" s="15"/>
      <c r="E55" s="15"/>
      <c r="F55" s="15"/>
      <c r="G55" s="16" t="s">
        <v>77</v>
      </c>
      <c r="H55" s="15"/>
      <c r="I55" s="17"/>
      <c r="J55" s="17"/>
      <c r="K55" s="15"/>
      <c r="L55" s="15"/>
      <c r="M55" s="15"/>
      <c r="N55" s="8"/>
      <c r="O55" s="15"/>
      <c r="P55" s="15"/>
      <c r="Q55" s="22"/>
      <c r="R55" s="22"/>
      <c r="S55" s="22"/>
      <c r="T55" s="6"/>
    </row>
    <row r="56" spans="1:20" ht="13.5" customHeight="1">
      <c r="C56" s="2" t="s">
        <v>61</v>
      </c>
      <c r="D56" s="10">
        <v>-917.17999999999995</v>
      </c>
      <c r="E56" s="10">
        <v>0</v>
      </c>
      <c r="F56" s="10">
        <v>0</v>
      </c>
      <c r="G56" s="11" t="s">
        <v>78</v>
      </c>
      <c r="H56" s="10">
        <v>0</v>
      </c>
      <c r="I56" s="12">
        <v>917.17999999999995</v>
      </c>
      <c r="J56" s="12">
        <v>0</v>
      </c>
      <c r="K56" s="10">
        <v>2920.2600000000002</v>
      </c>
      <c r="L56" s="10">
        <v>0</v>
      </c>
      <c r="M56" s="10">
        <f>K56-L56</f>
        <v>2920.2600000000002</v>
      </c>
      <c r="N56" s="13">
        <f>IF(L56&lt;&gt;0,IF(M56&lt;&gt;0,(IF(M56&lt;0,IF(L56&lt;0,(M56/L56)*(-1),M56/ABS(L56)),M56/ABS(L56))),0),IF(M56=0,0,(IF(M56&gt;0,1,-1))))</f>
        <v>1</v>
      </c>
      <c r="O56" s="10">
        <v>0</v>
      </c>
      <c r="P56" s="10">
        <f>H56-K56</f>
        <v>-2920.2600000000002</v>
      </c>
      <c r="Q56" s="20">
        <v>0</v>
      </c>
      <c r="R56" s="20">
        <v>-2920.2600000000002</v>
      </c>
      <c r="S56" s="20">
        <v>0</v>
      </c>
    </row>
    <row r="57" spans="1:20" ht="13.5" customHeight="1">
      <c r="C57" s="2" t="s">
        <v>62</v>
      </c>
      <c r="D57" s="10">
        <v>-917.17999999999995</v>
      </c>
      <c r="E57" s="10">
        <v>0</v>
      </c>
      <c r="F57" s="10">
        <v>0</v>
      </c>
      <c r="G57" s="11" t="s">
        <v>79</v>
      </c>
      <c r="H57" s="10">
        <v>0</v>
      </c>
      <c r="I57" s="12">
        <v>917.17999999999995</v>
      </c>
      <c r="J57" s="12">
        <v>0</v>
      </c>
      <c r="K57" s="10">
        <v>2920.2600000000002</v>
      </c>
      <c r="L57" s="10">
        <v>0</v>
      </c>
      <c r="M57" s="10">
        <f>K57-L57</f>
        <v>2920.2600000000002</v>
      </c>
      <c r="N57" s="13">
        <f>IF(L57&lt;&gt;0,IF(M57&lt;&gt;0,(IF(M57&lt;0,IF(L57&lt;0,(M57/L57)*(-1),M57/ABS(L57)),M57/ABS(L57))),0),IF(M57=0,0,(IF(M57&gt;0,1,-1))))</f>
        <v>1</v>
      </c>
      <c r="O57" s="10">
        <v>0</v>
      </c>
      <c r="P57" s="10">
        <f>H57-K57</f>
        <v>-2920.2600000000002</v>
      </c>
      <c r="Q57" s="20">
        <v>0</v>
      </c>
      <c r="R57" s="20">
        <v>-2920.2600000000002</v>
      </c>
      <c r="S57" s="20">
        <v>0</v>
      </c>
    </row>
    <row r="58" spans="1:20" ht="16.5" customHeight="1">
      <c r="A58" s="4"/>
      <c r="B58" s="4"/>
      <c r="C58" s="4"/>
      <c r="D58" s="6"/>
      <c r="E58" s="6"/>
      <c r="F58" s="6"/>
      <c r="G58" s="6"/>
      <c r="I58" s="4"/>
      <c r="J58" s="4"/>
      <c r="N58" s="8"/>
      <c r="O58" s="6"/>
      <c r="P58" s="6"/>
      <c r="T58" s="6"/>
    </row>
    <row r="59" spans="1:20" ht="16.5" customHeight="1">
      <c r="A59" s="4"/>
      <c r="B59" s="4"/>
      <c r="C59" s="4"/>
      <c r="D59" s="6"/>
      <c r="E59" s="6"/>
      <c r="F59" s="6"/>
      <c r="G59" s="6"/>
      <c r="I59" s="4"/>
      <c r="J59" s="4"/>
      <c r="N59" s="8"/>
      <c r="O59" s="6"/>
      <c r="P59" s="6"/>
      <c r="T59" s="6"/>
    </row>
    <row r="60" spans="1:20" ht="13.5" customHeight="1"/>
    <row r="61" spans="1:20" ht="13.5" customHeight="1"/>
    <row r="62" spans="1:20" ht="13.5" customHeight="1"/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1:20" ht="13.5" customHeight="1"/>
    <row r="95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80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92</v>
      </c>
      <c r="T1" s="6"/>
    </row>
    <row r="2" spans="1:20" ht="18.75" customHeight="1">
      <c r="A2" s="4"/>
      <c r="B2" s="4"/>
      <c r="C2" s="4" t="s">
        <v>81</v>
      </c>
      <c r="E2" s="46"/>
      <c r="F2" s="46"/>
      <c r="H2" s="30"/>
      <c r="I2" s="33"/>
      <c r="J2" s="33"/>
      <c r="K2" s="30" t="s">
        <v>87</v>
      </c>
      <c r="L2" s="30"/>
      <c r="M2" s="30"/>
      <c r="N2" s="38"/>
      <c r="O2" s="41" t="s">
        <v>144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82</v>
      </c>
      <c r="D3" s="45" t="str">
        <f>D6</f>
        <v>Fund: OPERATING/DIVISIONS FUND (12): 12</v>
      </c>
      <c r="H3" s="45"/>
      <c r="I3" s="34"/>
      <c r="J3" s="34"/>
      <c r="K3" s="45" t="s">
        <v>91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ASSOC-AC Preconference 3: 412-5389</v>
      </c>
      <c r="H4" s="31"/>
      <c r="I4" s="35"/>
      <c r="J4" s="35"/>
      <c r="K4" s="31" t="str">
        <f>"For the "&amp;MID(C3,6,2)&amp;" Months Ending "&amp;C2</f>
        <v>For the 12 Months Ending August 2018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83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149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86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August 2018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64</v>
      </c>
      <c r="E13" s="28" t="s">
        <v>65</v>
      </c>
      <c r="F13" s="28" t="s">
        <v>85</v>
      </c>
      <c r="G13" s="29"/>
      <c r="H13" s="28" t="s">
        <v>67</v>
      </c>
      <c r="I13" s="23"/>
      <c r="J13" s="23"/>
      <c r="K13" s="28" t="s">
        <v>64</v>
      </c>
      <c r="L13" s="28" t="s">
        <v>65</v>
      </c>
      <c r="M13" s="28" t="s">
        <v>68</v>
      </c>
      <c r="N13" s="18" t="s">
        <v>69</v>
      </c>
      <c r="O13" s="28" t="s">
        <v>85</v>
      </c>
      <c r="P13" s="28" t="s">
        <v>89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64</v>
      </c>
      <c r="G14" s="29"/>
      <c r="H14" s="28"/>
      <c r="I14" s="23"/>
      <c r="J14" s="23"/>
      <c r="K14" s="28"/>
      <c r="L14" s="28"/>
      <c r="M14" s="28"/>
      <c r="N14" s="18"/>
      <c r="O14" s="28" t="s">
        <v>64</v>
      </c>
      <c r="P14" s="28" t="s">
        <v>90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63</v>
      </c>
      <c r="E15" s="5" t="s">
        <v>63</v>
      </c>
      <c r="F15" s="5" t="s">
        <v>63</v>
      </c>
      <c r="G15" s="6"/>
      <c r="H15" s="5" t="s">
        <v>63</v>
      </c>
      <c r="I15" s="7" t="s">
        <v>63</v>
      </c>
      <c r="J15" s="7" t="s">
        <v>63</v>
      </c>
      <c r="K15" s="5" t="s">
        <v>70</v>
      </c>
      <c r="L15" s="5" t="s">
        <v>70</v>
      </c>
      <c r="N15" s="8"/>
      <c r="O15" s="5" t="s">
        <v>70</v>
      </c>
      <c r="P15" s="6"/>
      <c r="Q15" s="9" t="s">
        <v>70</v>
      </c>
      <c r="R15" s="9" t="s">
        <v>70</v>
      </c>
      <c r="S15" s="9" t="s">
        <v>70</v>
      </c>
      <c r="T15" s="6"/>
    </row>
    <row r="16" spans="1:20" ht="13.5" hidden="1">
      <c r="A16" s="4"/>
      <c r="B16" s="4"/>
      <c r="C16" s="4"/>
      <c r="D16" s="5" t="s">
        <v>64</v>
      </c>
      <c r="E16" s="5" t="s">
        <v>65</v>
      </c>
      <c r="F16" s="5" t="s">
        <v>66</v>
      </c>
      <c r="G16" s="6"/>
      <c r="H16" s="5" t="s">
        <v>67</v>
      </c>
      <c r="I16" s="7" t="s">
        <v>68</v>
      </c>
      <c r="J16" s="7" t="s">
        <v>69</v>
      </c>
      <c r="K16" s="5" t="s">
        <v>64</v>
      </c>
      <c r="L16" s="5" t="s">
        <v>65</v>
      </c>
      <c r="N16" s="8"/>
      <c r="O16" s="5" t="s">
        <v>66</v>
      </c>
      <c r="P16" s="6"/>
      <c r="Q16" s="9" t="s">
        <v>67</v>
      </c>
      <c r="R16" s="9" t="s">
        <v>68</v>
      </c>
      <c r="S16" s="9" t="s">
        <v>69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 t="s">
        <v>7</v>
      </c>
      <c r="D23" s="15">
        <v>0</v>
      </c>
      <c r="E23" s="15">
        <v>0</v>
      </c>
      <c r="F23" s="15">
        <v>0</v>
      </c>
      <c r="G23" s="16" t="str">
        <f>C23</f>
        <v>(4200) REGISTRATION FEES</v>
      </c>
      <c r="H23" s="15">
        <v>0</v>
      </c>
      <c r="I23" s="17">
        <v>0</v>
      </c>
      <c r="J23" s="17">
        <v>0</v>
      </c>
      <c r="K23" s="15">
        <v>850</v>
      </c>
      <c r="L23" s="15">
        <v>0</v>
      </c>
      <c r="M23" s="15">
        <f>K23-L23</f>
        <v>850</v>
      </c>
      <c r="N23" s="18">
        <f>IF(L23&lt;&gt;0,IF(M23&lt;&gt;0,(IF(M23&lt;0,IF(L23&lt;0,(M23/L23)*(-1),M23/ABS(L23)),M23/ABS(L23))),0),IF(M23=0,0,(IF(M23&gt;0,1,-1))))</f>
        <v>1</v>
      </c>
      <c r="O23" s="15">
        <v>0</v>
      </c>
      <c r="P23" s="15">
        <f>H23-K23</f>
        <v>-850</v>
      </c>
      <c r="Q23" s="19">
        <v>0</v>
      </c>
      <c r="R23" s="19">
        <v>-850</v>
      </c>
      <c r="S23" s="19">
        <v>0</v>
      </c>
      <c r="T23" s="6"/>
    </row>
    <row r="24" spans="1:20" ht="17.25" customHeight="1">
      <c r="A24" s="24"/>
      <c r="B24" s="24"/>
      <c r="C24" s="2" t="s">
        <v>8</v>
      </c>
      <c r="D24" s="10">
        <v>0</v>
      </c>
      <c r="E24" s="10">
        <v>0</v>
      </c>
      <c r="F24" s="10">
        <v>0</v>
      </c>
      <c r="G24" s="11" t="str">
        <f>C24</f>
        <v>(420) Subtotal Meetings and Conferences</v>
      </c>
      <c r="H24" s="10">
        <v>0</v>
      </c>
      <c r="I24" s="12">
        <v>0</v>
      </c>
      <c r="J24" s="12">
        <v>0</v>
      </c>
      <c r="K24" s="10">
        <v>850</v>
      </c>
      <c r="L24" s="10">
        <v>0</v>
      </c>
      <c r="M24" s="10">
        <f>K24-L24</f>
        <v>850</v>
      </c>
      <c r="N24" s="13">
        <f>IF(L24&lt;&gt;0,IF(M24&lt;&gt;0,(IF(M24&lt;0,IF(L24&lt;0,(M24/L24)*(-1),M24/ABS(L24)),M24/ABS(L24))),0),IF(M24=0,0,(IF(M24&gt;0,1,-1))))</f>
        <v>1</v>
      </c>
      <c r="O24" s="10">
        <v>0</v>
      </c>
      <c r="P24" s="10">
        <f>H24-K24</f>
        <v>-850</v>
      </c>
      <c r="Q24" s="14">
        <v>0</v>
      </c>
      <c r="R24" s="14">
        <v>-850</v>
      </c>
      <c r="S24" s="14">
        <v>0</v>
      </c>
      <c r="T24" s="42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0</v>
      </c>
      <c r="E28" s="10">
        <v>0</v>
      </c>
      <c r="F28" s="10">
        <v>0</v>
      </c>
      <c r="G28" s="11" t="s">
        <v>71</v>
      </c>
      <c r="H28" s="10">
        <v>0</v>
      </c>
      <c r="I28" s="12">
        <v>0</v>
      </c>
      <c r="J28" s="12">
        <v>0</v>
      </c>
      <c r="K28" s="10">
        <v>850</v>
      </c>
      <c r="L28" s="10">
        <v>0</v>
      </c>
      <c r="M28" s="10">
        <f>K28-L28</f>
        <v>850</v>
      </c>
      <c r="N28" s="13">
        <f>IF(L28&lt;&gt;0,IF(M28&lt;&gt;0,(IF(M28&lt;0,IF(L28&lt;0,(M28/L28)*(-1),M28/ABS(L28)),M28/ABS(L28))),0),IF(M28=0,0,(IF(M28&gt;0,1,-1))))</f>
        <v>1</v>
      </c>
      <c r="O28" s="10">
        <v>0</v>
      </c>
      <c r="P28" s="10">
        <f>H28-K28</f>
        <v>-850</v>
      </c>
      <c r="Q28" s="14">
        <v>0</v>
      </c>
      <c r="R28" s="14">
        <v>-850</v>
      </c>
      <c r="S28" s="14">
        <v>0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/>
      <c r="D31" s="15"/>
      <c r="E31" s="15"/>
      <c r="F31" s="15"/>
      <c r="G31" s="16"/>
      <c r="H31" s="15"/>
      <c r="I31" s="17"/>
      <c r="J31" s="17"/>
      <c r="K31" s="15"/>
      <c r="L31" s="15"/>
      <c r="M31" s="15"/>
      <c r="N31" s="8"/>
      <c r="O31" s="15"/>
      <c r="P31" s="15"/>
      <c r="T31" s="6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/>
      <c r="D34" s="15"/>
      <c r="E34" s="15"/>
      <c r="F34" s="15"/>
      <c r="G34" s="16"/>
      <c r="H34" s="15"/>
      <c r="I34" s="17"/>
      <c r="J34" s="17"/>
      <c r="K34" s="15"/>
      <c r="L34" s="15"/>
      <c r="M34" s="15"/>
      <c r="N34" s="8"/>
      <c r="O34" s="15"/>
      <c r="P34" s="15"/>
      <c r="T34" s="6"/>
    </row>
    <row r="35" spans="1:20" ht="16.5" customHeight="1">
      <c r="A35" s="4"/>
      <c r="B35" s="4"/>
      <c r="C35" s="3"/>
      <c r="D35" s="15"/>
      <c r="E35" s="15"/>
      <c r="F35" s="15"/>
      <c r="G35" s="16"/>
      <c r="H35" s="15"/>
      <c r="I35" s="17"/>
      <c r="J35" s="17"/>
      <c r="K35" s="15"/>
      <c r="L35" s="15"/>
      <c r="M35" s="15"/>
      <c r="N35" s="8"/>
      <c r="O35" s="15"/>
      <c r="P35" s="15"/>
      <c r="T35" s="6"/>
    </row>
    <row r="36" spans="1:20" ht="16.5" customHeight="1">
      <c r="A36" s="4"/>
      <c r="B36" s="4"/>
      <c r="C36" s="3"/>
      <c r="D36" s="15"/>
      <c r="E36" s="15"/>
      <c r="F36" s="15"/>
      <c r="G36" s="16"/>
      <c r="H36" s="15"/>
      <c r="I36" s="17"/>
      <c r="J36" s="17"/>
      <c r="K36" s="15"/>
      <c r="L36" s="15"/>
      <c r="M36" s="15"/>
      <c r="N36" s="8"/>
      <c r="O36" s="15"/>
      <c r="P36" s="15"/>
      <c r="T36" s="6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6.5" customHeight="1">
      <c r="A38" s="4"/>
      <c r="B38" s="4"/>
      <c r="C38" s="3"/>
      <c r="D38" s="15"/>
      <c r="E38" s="15"/>
      <c r="F38" s="15"/>
      <c r="G38" s="16"/>
      <c r="H38" s="15"/>
      <c r="I38" s="17"/>
      <c r="J38" s="17"/>
      <c r="K38" s="15"/>
      <c r="L38" s="15"/>
      <c r="M38" s="15"/>
      <c r="N38" s="8"/>
      <c r="O38" s="15"/>
      <c r="P38" s="15"/>
      <c r="T38" s="6"/>
    </row>
    <row r="39" spans="1:20" ht="16.5" customHeight="1">
      <c r="A39" s="4"/>
      <c r="B39" s="4"/>
      <c r="C39" s="3"/>
      <c r="D39" s="15"/>
      <c r="E39" s="15"/>
      <c r="F39" s="15"/>
      <c r="G39" s="16"/>
      <c r="H39" s="15"/>
      <c r="I39" s="17"/>
      <c r="J39" s="17"/>
      <c r="K39" s="15"/>
      <c r="L39" s="15"/>
      <c r="M39" s="15"/>
      <c r="N39" s="8"/>
      <c r="O39" s="15"/>
      <c r="P39" s="15"/>
      <c r="T39" s="6"/>
    </row>
    <row r="40" spans="1:20" ht="17.25" customHeight="1">
      <c r="A40" s="24"/>
      <c r="B40" s="24"/>
      <c r="C40" s="2" t="s">
        <v>55</v>
      </c>
      <c r="D40" s="10">
        <v>0</v>
      </c>
      <c r="E40" s="10">
        <v>0</v>
      </c>
      <c r="F40" s="10">
        <v>0</v>
      </c>
      <c r="G40" s="11" t="s">
        <v>74</v>
      </c>
      <c r="H40" s="10">
        <v>0</v>
      </c>
      <c r="I40" s="12">
        <v>0</v>
      </c>
      <c r="J40" s="12">
        <v>0</v>
      </c>
      <c r="K40" s="10">
        <v>850</v>
      </c>
      <c r="L40" s="10">
        <v>0</v>
      </c>
      <c r="M40" s="10">
        <f>K40-L40</f>
        <v>850</v>
      </c>
      <c r="N40" s="13">
        <f>IF(L40&lt;&gt;0,IF(M40&lt;&gt;0,(IF(M40&lt;0,IF(L40&lt;0,(M40/L40)*(-1),M40/ABS(L40)),M40/ABS(L40))),0),IF(M40=0,0,(IF(M40&gt;0,1,-1))))</f>
        <v>1</v>
      </c>
      <c r="O40" s="10">
        <v>0</v>
      </c>
      <c r="P40" s="10">
        <f>H40-K40</f>
        <v>-850</v>
      </c>
      <c r="Q40" s="14">
        <v>0</v>
      </c>
      <c r="R40" s="14">
        <v>-850</v>
      </c>
      <c r="S40" s="14">
        <v>0</v>
      </c>
      <c r="T40" s="42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6.5" customHeight="1">
      <c r="A42" s="4"/>
      <c r="B42" s="4"/>
      <c r="C42" s="3" t="s">
        <v>56</v>
      </c>
      <c r="D42" s="15">
        <v>0</v>
      </c>
      <c r="E42" s="15">
        <v>0</v>
      </c>
      <c r="F42" s="15">
        <v>0</v>
      </c>
      <c r="G42" s="16" t="str">
        <f>C42</f>
        <v>(5911) IUT/OVERHEAD</v>
      </c>
      <c r="H42" s="15">
        <v>0</v>
      </c>
      <c r="I42" s="17">
        <v>0</v>
      </c>
      <c r="J42" s="17">
        <v>0</v>
      </c>
      <c r="K42" s="15">
        <v>224.40000000000001</v>
      </c>
      <c r="L42" s="15">
        <v>0</v>
      </c>
      <c r="M42" s="15">
        <f>L42-K42</f>
        <v>-224.40000000000001</v>
      </c>
      <c r="N42" s="18">
        <f>IF(L42&lt;&gt;0,IF(M42&lt;&gt;0,(IF(M42&lt;0,IF(L42&lt;0,(M42/L42)*(-1),M42/ABS(L42)),M42/ABS(L42))),0),IF(M42=0,0,(IF(M42&gt;0,1,-1))))</f>
        <v>-1</v>
      </c>
      <c r="O42" s="15">
        <v>0</v>
      </c>
      <c r="P42" s="15">
        <f>H42-K42</f>
        <v>-224.40000000000001</v>
      </c>
      <c r="Q42" s="19">
        <v>0</v>
      </c>
      <c r="R42" s="19">
        <v>-224.40000000000001</v>
      </c>
      <c r="S42" s="19">
        <v>0</v>
      </c>
      <c r="T42" s="6"/>
    </row>
    <row r="43" spans="1:20" ht="17.25" customHeight="1">
      <c r="A43" s="24"/>
      <c r="B43" s="24"/>
      <c r="C43" s="2" t="s">
        <v>58</v>
      </c>
      <c r="D43" s="10">
        <v>0</v>
      </c>
      <c r="E43" s="10">
        <v>0</v>
      </c>
      <c r="F43" s="10">
        <v>0</v>
      </c>
      <c r="G43" s="11" t="str">
        <f>C43</f>
        <v>(OH&amp;TX) TOTAL OVERHEAD /TAXES</v>
      </c>
      <c r="H43" s="10">
        <v>0</v>
      </c>
      <c r="I43" s="12">
        <v>0</v>
      </c>
      <c r="J43" s="12">
        <v>0</v>
      </c>
      <c r="K43" s="10">
        <v>224.40000000000001</v>
      </c>
      <c r="L43" s="10">
        <v>0</v>
      </c>
      <c r="M43" s="10">
        <f>L43-K43</f>
        <v>-224.40000000000001</v>
      </c>
      <c r="N43" s="13">
        <f>IF(L43&lt;&gt;0,IF(M43&lt;&gt;0,(IF(M43&lt;0,IF(L43&lt;0,(M43/L43)*(-1),M43/ABS(L43)),M43/ABS(L43))),0),IF(M43=0,0,(IF(M43&gt;0,1,-1))))</f>
        <v>-1</v>
      </c>
      <c r="O43" s="10">
        <v>0</v>
      </c>
      <c r="P43" s="10">
        <f>H43-K43</f>
        <v>-224.40000000000001</v>
      </c>
      <c r="Q43" s="14">
        <v>0</v>
      </c>
      <c r="R43" s="14">
        <v>-224.40000000000001</v>
      </c>
      <c r="S43" s="14">
        <v>0</v>
      </c>
      <c r="T43" s="42"/>
    </row>
    <row r="44" spans="1:20" ht="16.5" customHeight="1">
      <c r="A44" s="4"/>
      <c r="B44" s="4"/>
      <c r="C44" s="3"/>
      <c r="D44" s="15"/>
      <c r="E44" s="15"/>
      <c r="F44" s="15"/>
      <c r="G44" s="16"/>
      <c r="H44" s="15"/>
      <c r="I44" s="17"/>
      <c r="J44" s="17"/>
      <c r="K44" s="15"/>
      <c r="L44" s="15"/>
      <c r="M44" s="15"/>
      <c r="N44" s="8"/>
      <c r="O44" s="15"/>
      <c r="P44" s="15"/>
      <c r="T44" s="6"/>
    </row>
    <row r="45" spans="1:20" ht="17.25" customHeight="1">
      <c r="A45" s="24"/>
      <c r="B45" s="24"/>
      <c r="C45" s="2" t="s">
        <v>59</v>
      </c>
      <c r="D45" s="10">
        <v>0</v>
      </c>
      <c r="E45" s="10">
        <v>0</v>
      </c>
      <c r="F45" s="10">
        <v>0</v>
      </c>
      <c r="G45" s="11" t="s">
        <v>75</v>
      </c>
      <c r="H45" s="10">
        <v>0</v>
      </c>
      <c r="I45" s="12">
        <v>0</v>
      </c>
      <c r="J45" s="12">
        <v>0</v>
      </c>
      <c r="K45" s="10">
        <v>224.40000000000001</v>
      </c>
      <c r="L45" s="10">
        <v>0</v>
      </c>
      <c r="M45" s="10">
        <f>L45-K45</f>
        <v>-224.40000000000001</v>
      </c>
      <c r="N45" s="13">
        <f>IF(L45&lt;&gt;0,IF(M45&lt;&gt;0,(IF(M45&lt;0,IF(L45&lt;0,(M45/L45)*(-1),M45/ABS(L45)),M45/ABS(L45))),0),IF(M45=0,0,(IF(M45&gt;0,1,-1))))</f>
        <v>-1</v>
      </c>
      <c r="O45" s="10">
        <v>0</v>
      </c>
      <c r="P45" s="10">
        <f>H45-K45</f>
        <v>-224.40000000000001</v>
      </c>
      <c r="Q45" s="20">
        <v>0</v>
      </c>
      <c r="R45" s="20">
        <v>-224.40000000000001</v>
      </c>
      <c r="S45" s="20">
        <v>0</v>
      </c>
      <c r="T45" s="42"/>
    </row>
    <row r="46" spans="1:20" ht="16.5" customHeight="1">
      <c r="A46" s="4"/>
      <c r="B46" s="4"/>
      <c r="C46" s="3"/>
      <c r="D46" s="15"/>
      <c r="E46" s="15"/>
      <c r="F46" s="15"/>
      <c r="G46" s="16"/>
      <c r="H46" s="15"/>
      <c r="I46" s="17"/>
      <c r="J46" s="17"/>
      <c r="K46" s="15"/>
      <c r="L46" s="15"/>
      <c r="M46" s="15"/>
      <c r="N46" s="8"/>
      <c r="O46" s="15"/>
      <c r="P46" s="15"/>
      <c r="T46" s="6"/>
    </row>
    <row r="47" spans="1:20" ht="17.25" customHeight="1">
      <c r="A47" s="24"/>
      <c r="B47" s="24"/>
      <c r="C47" s="4" t="s">
        <v>60</v>
      </c>
      <c r="D47" s="10">
        <v>0</v>
      </c>
      <c r="E47" s="10">
        <v>0</v>
      </c>
      <c r="F47" s="10">
        <v>0</v>
      </c>
      <c r="G47" s="11" t="s">
        <v>76</v>
      </c>
      <c r="H47" s="10">
        <v>0</v>
      </c>
      <c r="I47" s="12">
        <v>0</v>
      </c>
      <c r="J47" s="12">
        <v>0</v>
      </c>
      <c r="K47" s="10">
        <v>625.60000000000002</v>
      </c>
      <c r="L47" s="10">
        <v>0</v>
      </c>
      <c r="M47" s="10">
        <f>K47-L47</f>
        <v>625.60000000000002</v>
      </c>
      <c r="N47" s="13">
        <f>IF(L47&lt;&gt;0,IF(M47&lt;&gt;0,(IF(M47&lt;0,IF(L47&lt;0,(M47/L47)*(-1),M47/ABS(L47)),M47/ABS(L47))),0),IF(M47=0,0,(IF(M47&gt;0,1,-1))))</f>
        <v>1</v>
      </c>
      <c r="O47" s="10">
        <v>0</v>
      </c>
      <c r="P47" s="10">
        <f>H47-K47</f>
        <v>-625.60000000000002</v>
      </c>
      <c r="Q47" s="21">
        <v>0</v>
      </c>
      <c r="R47" s="21">
        <v>-625.60000000000002</v>
      </c>
      <c r="S47" s="21">
        <v>0</v>
      </c>
      <c r="T47" s="42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3.5" customHeight="1">
      <c r="A49" s="6"/>
      <c r="B49" s="6"/>
      <c r="C49" s="4"/>
      <c r="D49" s="15"/>
      <c r="E49" s="15"/>
      <c r="F49" s="15"/>
      <c r="G49" s="16" t="s">
        <v>77</v>
      </c>
      <c r="H49" s="15"/>
      <c r="I49" s="17"/>
      <c r="J49" s="17"/>
      <c r="K49" s="15"/>
      <c r="L49" s="15"/>
      <c r="M49" s="15"/>
      <c r="N49" s="8"/>
      <c r="O49" s="15"/>
      <c r="P49" s="15"/>
      <c r="Q49" s="22"/>
      <c r="R49" s="22"/>
      <c r="S49" s="22"/>
      <c r="T49" s="6"/>
    </row>
    <row r="50" spans="1:20" ht="13.5" customHeight="1">
      <c r="C50" s="2" t="s">
        <v>61</v>
      </c>
      <c r="D50" s="10">
        <v>0</v>
      </c>
      <c r="E50" s="10">
        <v>0</v>
      </c>
      <c r="F50" s="10">
        <v>0</v>
      </c>
      <c r="G50" s="11" t="s">
        <v>78</v>
      </c>
      <c r="H50" s="10">
        <v>0</v>
      </c>
      <c r="I50" s="12">
        <v>0</v>
      </c>
      <c r="J50" s="12">
        <v>0</v>
      </c>
      <c r="K50" s="10">
        <v>625.60000000000002</v>
      </c>
      <c r="L50" s="10">
        <v>0</v>
      </c>
      <c r="M50" s="10">
        <f>K50-L50</f>
        <v>625.60000000000002</v>
      </c>
      <c r="N50" s="13">
        <f>IF(L50&lt;&gt;0,IF(M50&lt;&gt;0,(IF(M50&lt;0,IF(L50&lt;0,(M50/L50)*(-1),M50/ABS(L50)),M50/ABS(L50))),0),IF(M50=0,0,(IF(M50&gt;0,1,-1))))</f>
        <v>1</v>
      </c>
      <c r="O50" s="10">
        <v>0</v>
      </c>
      <c r="P50" s="10">
        <f>H50-K50</f>
        <v>-625.60000000000002</v>
      </c>
      <c r="Q50" s="20">
        <v>0</v>
      </c>
      <c r="R50" s="20">
        <v>-625.60000000000002</v>
      </c>
      <c r="S50" s="20">
        <v>0</v>
      </c>
    </row>
    <row r="51" spans="1:20" ht="13.5" customHeight="1">
      <c r="C51" s="2" t="s">
        <v>62</v>
      </c>
      <c r="D51" s="10">
        <v>0</v>
      </c>
      <c r="E51" s="10">
        <v>0</v>
      </c>
      <c r="F51" s="10">
        <v>0</v>
      </c>
      <c r="G51" s="11" t="s">
        <v>79</v>
      </c>
      <c r="H51" s="10">
        <v>0</v>
      </c>
      <c r="I51" s="12">
        <v>0</v>
      </c>
      <c r="J51" s="12">
        <v>0</v>
      </c>
      <c r="K51" s="10">
        <v>625.60000000000002</v>
      </c>
      <c r="L51" s="10">
        <v>0</v>
      </c>
      <c r="M51" s="10">
        <f>K51-L51</f>
        <v>625.60000000000002</v>
      </c>
      <c r="N51" s="13">
        <f>IF(L51&lt;&gt;0,IF(M51&lt;&gt;0,(IF(M51&lt;0,IF(L51&lt;0,(M51/L51)*(-1),M51/ABS(L51)),M51/ABS(L51))),0),IF(M51=0,0,(IF(M51&gt;0,1,-1))))</f>
        <v>1</v>
      </c>
      <c r="O51" s="10">
        <v>0</v>
      </c>
      <c r="P51" s="10">
        <f>H51-K51</f>
        <v>-625.60000000000002</v>
      </c>
      <c r="Q51" s="20">
        <v>0</v>
      </c>
      <c r="R51" s="20">
        <v>-625.60000000000002</v>
      </c>
      <c r="S51" s="20">
        <v>0</v>
      </c>
    </row>
    <row r="52" spans="1:20" ht="16.5" customHeight="1">
      <c r="A52" s="4"/>
      <c r="B52" s="4"/>
      <c r="C52" s="4"/>
      <c r="D52" s="6"/>
      <c r="E52" s="6"/>
      <c r="F52" s="6"/>
      <c r="G52" s="6"/>
      <c r="I52" s="4"/>
      <c r="J52" s="4"/>
      <c r="N52" s="8"/>
      <c r="O52" s="6"/>
      <c r="P52" s="6"/>
      <c r="T52" s="6"/>
    </row>
    <row r="53" spans="1:20" ht="16.5" customHeight="1">
      <c r="A53" s="4"/>
      <c r="B53" s="4"/>
      <c r="C53" s="4"/>
      <c r="D53" s="6"/>
      <c r="E53" s="6"/>
      <c r="F53" s="6"/>
      <c r="G53" s="6"/>
      <c r="I53" s="4"/>
      <c r="J53" s="4"/>
      <c r="N53" s="8"/>
      <c r="O53" s="6"/>
      <c r="P53" s="6"/>
      <c r="T53" s="6"/>
    </row>
    <row r="54" spans="1:20" ht="13.5" customHeight="1"/>
    <row r="55" spans="1:20" ht="13.5" customHeight="1"/>
    <row r="56" spans="1:20" ht="13.5" customHeight="1"/>
    <row r="57" spans="1:20" ht="13.5" customHeight="1"/>
    <row r="58" spans="1:20" ht="13.5" customHeight="1"/>
    <row r="59" spans="1:20" ht="13.5" customHeight="1"/>
    <row r="60" spans="1:20" ht="13.5" customHeight="1"/>
    <row r="61" spans="1:20" ht="13.5" customHeight="1"/>
    <row r="62" spans="1:20" ht="13.5" customHeight="1"/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1:20" ht="13.5" customHeight="1"/>
    <row r="95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6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80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92</v>
      </c>
      <c r="T1" s="6"/>
    </row>
    <row r="2" spans="1:20" ht="18.75" customHeight="1">
      <c r="A2" s="4"/>
      <c r="B2" s="4"/>
      <c r="C2" s="4" t="s">
        <v>81</v>
      </c>
      <c r="E2" s="46"/>
      <c r="F2" s="46"/>
      <c r="H2" s="30"/>
      <c r="I2" s="33"/>
      <c r="J2" s="33"/>
      <c r="K2" s="30" t="s">
        <v>87</v>
      </c>
      <c r="L2" s="30"/>
      <c r="M2" s="30"/>
      <c r="N2" s="38"/>
      <c r="O2" s="41" t="s">
        <v>88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82</v>
      </c>
      <c r="D3" s="45" t="str">
        <f>D6</f>
        <v>Fund: OPERATING/DIVISIONS FUND (12): 12</v>
      </c>
      <c r="H3" s="45"/>
      <c r="I3" s="34"/>
      <c r="J3" s="34"/>
      <c r="K3" s="45" t="s">
        <v>91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LITA: 412</v>
      </c>
      <c r="H4" s="31"/>
      <c r="I4" s="35"/>
      <c r="J4" s="35"/>
      <c r="K4" s="31" t="str">
        <f>"For the "&amp;MID(C3,6,2)&amp;" Months Ending "&amp;C2</f>
        <v>For the 12 Months Ending August 2018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83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84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86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August 2018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64</v>
      </c>
      <c r="E13" s="28" t="s">
        <v>65</v>
      </c>
      <c r="F13" s="28" t="s">
        <v>85</v>
      </c>
      <c r="G13" s="29"/>
      <c r="H13" s="28" t="s">
        <v>67</v>
      </c>
      <c r="I13" s="23"/>
      <c r="J13" s="23"/>
      <c r="K13" s="28" t="s">
        <v>64</v>
      </c>
      <c r="L13" s="28" t="s">
        <v>65</v>
      </c>
      <c r="M13" s="28" t="s">
        <v>68</v>
      </c>
      <c r="N13" s="18" t="s">
        <v>69</v>
      </c>
      <c r="O13" s="28" t="s">
        <v>85</v>
      </c>
      <c r="P13" s="28" t="s">
        <v>89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64</v>
      </c>
      <c r="G14" s="29"/>
      <c r="H14" s="28"/>
      <c r="I14" s="23"/>
      <c r="J14" s="23"/>
      <c r="K14" s="28"/>
      <c r="L14" s="28"/>
      <c r="M14" s="28"/>
      <c r="N14" s="18"/>
      <c r="O14" s="28" t="s">
        <v>64</v>
      </c>
      <c r="P14" s="28" t="s">
        <v>90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63</v>
      </c>
      <c r="E15" s="5" t="s">
        <v>63</v>
      </c>
      <c r="F15" s="5" t="s">
        <v>63</v>
      </c>
      <c r="G15" s="6"/>
      <c r="H15" s="5" t="s">
        <v>63</v>
      </c>
      <c r="I15" s="7" t="s">
        <v>63</v>
      </c>
      <c r="J15" s="7" t="s">
        <v>63</v>
      </c>
      <c r="K15" s="5" t="s">
        <v>70</v>
      </c>
      <c r="L15" s="5" t="s">
        <v>70</v>
      </c>
      <c r="N15" s="8"/>
      <c r="O15" s="5" t="s">
        <v>70</v>
      </c>
      <c r="P15" s="6"/>
      <c r="Q15" s="9" t="s">
        <v>70</v>
      </c>
      <c r="R15" s="9" t="s">
        <v>70</v>
      </c>
      <c r="S15" s="9" t="s">
        <v>70</v>
      </c>
      <c r="T15" s="6"/>
    </row>
    <row r="16" spans="1:20" ht="13.5" hidden="1">
      <c r="A16" s="4"/>
      <c r="B16" s="4"/>
      <c r="C16" s="4"/>
      <c r="D16" s="5" t="s">
        <v>64</v>
      </c>
      <c r="E16" s="5" t="s">
        <v>65</v>
      </c>
      <c r="F16" s="5" t="s">
        <v>66</v>
      </c>
      <c r="G16" s="6"/>
      <c r="H16" s="5" t="s">
        <v>67</v>
      </c>
      <c r="I16" s="7" t="s">
        <v>68</v>
      </c>
      <c r="J16" s="7" t="s">
        <v>69</v>
      </c>
      <c r="K16" s="5" t="s">
        <v>64</v>
      </c>
      <c r="L16" s="5" t="s">
        <v>65</v>
      </c>
      <c r="N16" s="8"/>
      <c r="O16" s="5" t="s">
        <v>66</v>
      </c>
      <c r="P16" s="6"/>
      <c r="Q16" s="9" t="s">
        <v>67</v>
      </c>
      <c r="R16" s="9" t="s">
        <v>68</v>
      </c>
      <c r="S16" s="9" t="s">
        <v>69</v>
      </c>
      <c r="T16" s="6"/>
    </row>
    <row r="17" spans="1:20" ht="17.25" customHeight="1">
      <c r="A17" s="24"/>
      <c r="B17" s="24"/>
      <c r="C17" s="2" t="s">
        <v>0</v>
      </c>
      <c r="D17" s="10">
        <v>398590.06</v>
      </c>
      <c r="E17" s="10">
        <v>0</v>
      </c>
      <c r="F17" s="10">
        <v>407081.06</v>
      </c>
      <c r="G17" s="11" t="str">
        <f>C17</f>
        <v>(3000) BEGINNING NET ASSETS</v>
      </c>
      <c r="H17" s="10">
        <v>0</v>
      </c>
      <c r="I17" s="12">
        <v>-398590.06</v>
      </c>
      <c r="J17" s="12">
        <v>0</v>
      </c>
      <c r="K17" s="10">
        <v>398590.06</v>
      </c>
      <c r="L17" s="10">
        <v>0</v>
      </c>
      <c r="M17" s="10">
        <f>K17-L17</f>
        <v>398590.06</v>
      </c>
      <c r="N17" s="13">
        <f>IF(L17&lt;&gt;0,IF(M17&lt;&gt;0,(IF(M17&lt;0,IF(L17&lt;0,(M17/L17)*(-1),M17/ABS(L17)),M17/ABS(L17))),0),IF(M17=0,0,(IF(M17&gt;0,1,-1))))</f>
        <v>1</v>
      </c>
      <c r="O17" s="10">
        <v>407081.06</v>
      </c>
      <c r="P17" s="10">
        <f>H17-K17</f>
        <v>-398590.06</v>
      </c>
      <c r="Q17" s="14">
        <v>0</v>
      </c>
      <c r="R17" s="14">
        <v>-398590.06</v>
      </c>
      <c r="S17" s="14">
        <v>0</v>
      </c>
      <c r="T17" s="42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 t="s">
        <v>1</v>
      </c>
      <c r="D19" s="15">
        <v>10963.08</v>
      </c>
      <c r="E19" s="15">
        <v>11166.666666666701</v>
      </c>
      <c r="F19" s="15">
        <v>11405.799999999999</v>
      </c>
      <c r="G19" s="16" t="str">
        <f>C19</f>
        <v>(4000) DUES/PERSONAL</v>
      </c>
      <c r="H19" s="15">
        <v>134000</v>
      </c>
      <c r="I19" s="17">
        <v>203.58666666670101</v>
      </c>
      <c r="J19" s="17">
        <v>0.0182316417910478</v>
      </c>
      <c r="K19" s="15">
        <v>133597.56</v>
      </c>
      <c r="L19" s="15">
        <v>134000</v>
      </c>
      <c r="M19" s="15">
        <f>K19-L19</f>
        <v>-402.44000000000233</v>
      </c>
      <c r="N19" s="18">
        <f>IF(L19&lt;&gt;0,IF(M19&lt;&gt;0,(IF(M19&lt;0,IF(L19&lt;0,(M19/L19)*(-1),M19/ABS(L19)),M19/ABS(L19))),0),IF(M19=0,0,(IF(M19&gt;0,1,-1))))</f>
        <v>-0.0030032835820895695</v>
      </c>
      <c r="O19" s="15">
        <v>138594.70999999999</v>
      </c>
      <c r="P19" s="15">
        <f>H19-K19</f>
        <v>402.44000000000233</v>
      </c>
      <c r="Q19" s="19">
        <v>134000</v>
      </c>
      <c r="R19" s="19">
        <v>402.440000000439</v>
      </c>
      <c r="S19" s="19">
        <v>0.0030032835820928199</v>
      </c>
      <c r="T19" s="6"/>
    </row>
    <row r="20" spans="1:20" ht="16.5" customHeight="1">
      <c r="C20" s="3" t="s">
        <v>2</v>
      </c>
      <c r="D20" s="15">
        <v>81.25</v>
      </c>
      <c r="E20" s="15">
        <v>0</v>
      </c>
      <c r="F20" s="15">
        <v>990</v>
      </c>
      <c r="G20" s="16" t="str">
        <f>C20</f>
        <v>(4003) DUES/LIFE MEMBERS-CURRENT</v>
      </c>
      <c r="H20" s="15">
        <v>0</v>
      </c>
      <c r="I20" s="17">
        <v>-81.25</v>
      </c>
      <c r="J20" s="17">
        <v>0</v>
      </c>
      <c r="K20" s="15">
        <v>975</v>
      </c>
      <c r="L20" s="15">
        <v>0</v>
      </c>
      <c r="M20" s="15">
        <f>K20-L20</f>
        <v>975</v>
      </c>
      <c r="N20" s="18">
        <f>IF(L20&lt;&gt;0,IF(M20&lt;&gt;0,(IF(M20&lt;0,IF(L20&lt;0,(M20/L20)*(-1),M20/ABS(L20)),M20/ABS(L20))),0),IF(M20=0,0,(IF(M20&gt;0,1,-1))))</f>
        <v>1</v>
      </c>
      <c r="O20" s="15">
        <v>990</v>
      </c>
      <c r="P20" s="15">
        <f>H20-K20</f>
        <v>-975</v>
      </c>
      <c r="Q20" s="19">
        <v>0</v>
      </c>
      <c r="R20" s="19">
        <v>-975</v>
      </c>
      <c r="S20" s="19">
        <v>0</v>
      </c>
    </row>
    <row r="21" spans="1:20" ht="16.5" customHeight="1">
      <c r="C21" s="3" t="s">
        <v>3</v>
      </c>
      <c r="D21" s="15">
        <v>1.25</v>
      </c>
      <c r="E21" s="15">
        <v>0</v>
      </c>
      <c r="F21" s="15">
        <v>15</v>
      </c>
      <c r="G21" s="16" t="str">
        <f>C21</f>
        <v>(4004) DUES/CNTNUNG MBRS &amp; DIV TRFR</v>
      </c>
      <c r="H21" s="15">
        <v>0</v>
      </c>
      <c r="I21" s="17">
        <v>-1.25</v>
      </c>
      <c r="J21" s="17">
        <v>0</v>
      </c>
      <c r="K21" s="15">
        <v>15</v>
      </c>
      <c r="L21" s="15">
        <v>0</v>
      </c>
      <c r="M21" s="15">
        <f>K21-L21</f>
        <v>15</v>
      </c>
      <c r="N21" s="18">
        <f>IF(L21&lt;&gt;0,IF(M21&lt;&gt;0,(IF(M21&lt;0,IF(L21&lt;0,(M21/L21)*(-1),M21/ABS(L21)),M21/ABS(L21))),0),IF(M21=0,0,(IF(M21&gt;0,1,-1))))</f>
        <v>1</v>
      </c>
      <c r="O21" s="15">
        <v>15</v>
      </c>
      <c r="P21" s="15">
        <f>H21-K21</f>
        <v>-15</v>
      </c>
      <c r="Q21" s="19">
        <v>0</v>
      </c>
      <c r="R21" s="19">
        <v>-15</v>
      </c>
      <c r="S21" s="19">
        <v>0</v>
      </c>
    </row>
    <row r="22" spans="1:20" ht="17.25" customHeight="1">
      <c r="A22" s="24"/>
      <c r="B22" s="24"/>
      <c r="C22" s="2" t="s">
        <v>4</v>
      </c>
      <c r="D22" s="10">
        <v>11045.58</v>
      </c>
      <c r="E22" s="10">
        <v>11166.666666666701</v>
      </c>
      <c r="F22" s="10">
        <v>12410.799999999999</v>
      </c>
      <c r="G22" s="11" t="str">
        <f>C22</f>
        <v>(400) Subtotal Dues</v>
      </c>
      <c r="H22" s="10">
        <v>134000</v>
      </c>
      <c r="I22" s="12">
        <v>121.08666666670101</v>
      </c>
      <c r="J22" s="12">
        <v>0.0108435820895553</v>
      </c>
      <c r="K22" s="10">
        <v>134587.56</v>
      </c>
      <c r="L22" s="10">
        <v>134000</v>
      </c>
      <c r="M22" s="10">
        <f>K22-L22</f>
        <v>587.55999999999767</v>
      </c>
      <c r="N22" s="13">
        <f>IF(L22&lt;&gt;0,IF(M22&lt;&gt;0,(IF(M22&lt;0,IF(L22&lt;0,(M22/L22)*(-1),M22/ABS(L22)),M22/ABS(L22))),0),IF(M22=0,0,(IF(M22&gt;0,1,-1))))</f>
        <v>0.0043847761194029675</v>
      </c>
      <c r="O22" s="10">
        <v>139599.70999999999</v>
      </c>
      <c r="P22" s="10">
        <f>H22-K22</f>
        <v>-587.55999999999767</v>
      </c>
      <c r="Q22" s="14">
        <v>134000</v>
      </c>
      <c r="R22" s="14">
        <v>-587.55999999958999</v>
      </c>
      <c r="S22" s="14">
        <v>-0.00438477611939991</v>
      </c>
      <c r="T22" s="42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 t="s">
        <v>5</v>
      </c>
      <c r="D27" s="15">
        <v>3844.8000000000002</v>
      </c>
      <c r="E27" s="15">
        <v>1666.6666666666699</v>
      </c>
      <c r="F27" s="15">
        <v>988</v>
      </c>
      <c r="G27" s="16" t="str">
        <f>C27</f>
        <v>(4142) ADVERTISING/CLASSIFIED</v>
      </c>
      <c r="H27" s="15">
        <v>20000</v>
      </c>
      <c r="I27" s="17">
        <v>-2178.13333333333</v>
      </c>
      <c r="J27" s="17">
        <v>-1.30688</v>
      </c>
      <c r="K27" s="15">
        <v>20871.200000000001</v>
      </c>
      <c r="L27" s="15">
        <v>20000</v>
      </c>
      <c r="M27" s="15">
        <f>K27-L27</f>
        <v>871.20000000000073</v>
      </c>
      <c r="N27" s="18">
        <f>IF(L27&lt;&gt;0,IF(M27&lt;&gt;0,(IF(M27&lt;0,IF(L27&lt;0,(M27/L27)*(-1),M27/ABS(L27)),M27/ABS(L27))),0),IF(M27=0,0,(IF(M27&gt;0,1,-1))))</f>
        <v>0.043560000000000036</v>
      </c>
      <c r="O27" s="15">
        <v>20322.799999999999</v>
      </c>
      <c r="P27" s="15">
        <f>H27-K27</f>
        <v>-871.20000000000073</v>
      </c>
      <c r="Q27" s="19">
        <v>20000</v>
      </c>
      <c r="R27" s="19">
        <v>-871.19999999995298</v>
      </c>
      <c r="S27" s="19">
        <v>-0.043559999999997601</v>
      </c>
      <c r="T27" s="6"/>
    </row>
    <row r="28" spans="1:20" ht="17.25" customHeight="1">
      <c r="A28" s="24"/>
      <c r="B28" s="24"/>
      <c r="C28" s="2" t="s">
        <v>6</v>
      </c>
      <c r="D28" s="10">
        <v>3844.8000000000002</v>
      </c>
      <c r="E28" s="10">
        <v>1666.6666666666699</v>
      </c>
      <c r="F28" s="10">
        <v>988</v>
      </c>
      <c r="G28" s="11" t="str">
        <f>C28</f>
        <v>(414) Subtotal Advertising</v>
      </c>
      <c r="H28" s="10">
        <v>20000</v>
      </c>
      <c r="I28" s="12">
        <v>-2178.13333333333</v>
      </c>
      <c r="J28" s="12">
        <v>-1.30688</v>
      </c>
      <c r="K28" s="10">
        <v>20871.200000000001</v>
      </c>
      <c r="L28" s="10">
        <v>20000</v>
      </c>
      <c r="M28" s="10">
        <f>K28-L28</f>
        <v>871.20000000000073</v>
      </c>
      <c r="N28" s="13">
        <f>IF(L28&lt;&gt;0,IF(M28&lt;&gt;0,(IF(M28&lt;0,IF(L28&lt;0,(M28/L28)*(-1),M28/ABS(L28)),M28/ABS(L28))),0),IF(M28=0,0,(IF(M28&gt;0,1,-1))))</f>
        <v>0.043560000000000036</v>
      </c>
      <c r="O28" s="10">
        <v>20322.799999999999</v>
      </c>
      <c r="P28" s="10">
        <f>H28-K28</f>
        <v>-871.20000000000073</v>
      </c>
      <c r="Q28" s="14">
        <v>20000</v>
      </c>
      <c r="R28" s="14">
        <v>-871.19999999995696</v>
      </c>
      <c r="S28" s="14">
        <v>-0.043559999999997802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 t="s">
        <v>7</v>
      </c>
      <c r="D30" s="15">
        <v>135</v>
      </c>
      <c r="E30" s="15">
        <v>3400</v>
      </c>
      <c r="F30" s="15">
        <v>0</v>
      </c>
      <c r="G30" s="16" t="str">
        <f>C30</f>
        <v>(4200) REGISTRATION FEES</v>
      </c>
      <c r="H30" s="15">
        <v>144300</v>
      </c>
      <c r="I30" s="17">
        <v>3265</v>
      </c>
      <c r="J30" s="17">
        <v>0.96029411764705896</v>
      </c>
      <c r="K30" s="15">
        <v>153057</v>
      </c>
      <c r="L30" s="15">
        <v>144300</v>
      </c>
      <c r="M30" s="15">
        <f>K30-L30</f>
        <v>8757</v>
      </c>
      <c r="N30" s="18">
        <f>IF(L30&lt;&gt;0,IF(M30&lt;&gt;0,(IF(M30&lt;0,IF(L30&lt;0,(M30/L30)*(-1),M30/ABS(L30)),M30/ABS(L30))),0),IF(M30=0,0,(IF(M30&gt;0,1,-1))))</f>
        <v>0.060686070686070688</v>
      </c>
      <c r="O30" s="15">
        <v>143327</v>
      </c>
      <c r="P30" s="15">
        <f>H30-K30</f>
        <v>-8757</v>
      </c>
      <c r="Q30" s="19">
        <v>144300</v>
      </c>
      <c r="R30" s="19">
        <v>-8757</v>
      </c>
      <c r="S30" s="19">
        <v>-0.060686070686070702</v>
      </c>
      <c r="T30" s="6"/>
    </row>
    <row r="31" spans="1:20" ht="17.25" customHeight="1">
      <c r="A31" s="24"/>
      <c r="B31" s="24"/>
      <c r="C31" s="2" t="s">
        <v>8</v>
      </c>
      <c r="D31" s="10">
        <v>135</v>
      </c>
      <c r="E31" s="10">
        <v>3400</v>
      </c>
      <c r="F31" s="10">
        <v>0</v>
      </c>
      <c r="G31" s="11" t="str">
        <f>C31</f>
        <v>(420) Subtotal Meetings and Conferences</v>
      </c>
      <c r="H31" s="10">
        <v>144300</v>
      </c>
      <c r="I31" s="12">
        <v>3265</v>
      </c>
      <c r="J31" s="12">
        <v>0.96029411764705896</v>
      </c>
      <c r="K31" s="10">
        <v>153057</v>
      </c>
      <c r="L31" s="10">
        <v>144300</v>
      </c>
      <c r="M31" s="10">
        <f>K31-L31</f>
        <v>8757</v>
      </c>
      <c r="N31" s="13">
        <f>IF(L31&lt;&gt;0,IF(M31&lt;&gt;0,(IF(M31&lt;0,IF(L31&lt;0,(M31/L31)*(-1),M31/ABS(L31)),M31/ABS(L31))),0),IF(M31=0,0,(IF(M31&gt;0,1,-1))))</f>
        <v>0.060686070686070688</v>
      </c>
      <c r="O31" s="10">
        <v>143327</v>
      </c>
      <c r="P31" s="10">
        <f>H31-K31</f>
        <v>-8757</v>
      </c>
      <c r="Q31" s="14">
        <v>144300</v>
      </c>
      <c r="R31" s="14">
        <v>-8757</v>
      </c>
      <c r="S31" s="14">
        <v>-0.060686070686070702</v>
      </c>
      <c r="T31" s="42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 t="s">
        <v>9</v>
      </c>
      <c r="D34" s="15">
        <v>71.409999999999997</v>
      </c>
      <c r="E34" s="15">
        <v>166.666666666667</v>
      </c>
      <c r="F34" s="15">
        <v>7510</v>
      </c>
      <c r="G34" s="16" t="str">
        <f>C34</f>
        <v>(4400) DONATIONS/HONORARIA</v>
      </c>
      <c r="H34" s="15">
        <v>14000</v>
      </c>
      <c r="I34" s="17">
        <v>95.256666666667002</v>
      </c>
      <c r="J34" s="17">
        <v>0.57154000000000105</v>
      </c>
      <c r="K34" s="15">
        <v>18441.41</v>
      </c>
      <c r="L34" s="15">
        <v>14000</v>
      </c>
      <c r="M34" s="15">
        <f>K34-L34</f>
        <v>4441.4099999999999</v>
      </c>
      <c r="N34" s="18">
        <f>IF(L34&lt;&gt;0,IF(M34&lt;&gt;0,(IF(M34&lt;0,IF(L34&lt;0,(M34/L34)*(-1),M34/ABS(L34)),M34/ABS(L34))),0),IF(M34=0,0,(IF(M34&gt;0,1,-1))))</f>
        <v>0.3172435714285714</v>
      </c>
      <c r="O34" s="15">
        <v>32010.080000000002</v>
      </c>
      <c r="P34" s="15">
        <f>H34-K34</f>
        <v>-4441.4099999999999</v>
      </c>
      <c r="Q34" s="19">
        <v>14000</v>
      </c>
      <c r="R34" s="19">
        <v>-4441.4099999999899</v>
      </c>
      <c r="S34" s="19">
        <v>-0.31724357142857101</v>
      </c>
      <c r="T34" s="6"/>
    </row>
    <row r="35" spans="1:20" ht="16.5" customHeight="1">
      <c r="C35" s="3" t="s">
        <v>10</v>
      </c>
      <c r="D35" s="15">
        <v>512.40999999999997</v>
      </c>
      <c r="E35" s="15">
        <v>1158.3333333333301</v>
      </c>
      <c r="F35" s="15">
        <v>4233.9799999999996</v>
      </c>
      <c r="G35" s="16" t="str">
        <f>C35</f>
        <v>(4421) ROYALTIES</v>
      </c>
      <c r="H35" s="15">
        <v>11900</v>
      </c>
      <c r="I35" s="17">
        <v>645.92333333333295</v>
      </c>
      <c r="J35" s="17">
        <v>0.55763165467625897</v>
      </c>
      <c r="K35" s="15">
        <v>8783.3400000000001</v>
      </c>
      <c r="L35" s="15">
        <v>11900</v>
      </c>
      <c r="M35" s="15">
        <f>K35-L35</f>
        <v>-3116.6599999999999</v>
      </c>
      <c r="N35" s="18">
        <f>IF(L35&lt;&gt;0,IF(M35&lt;&gt;0,(IF(M35&lt;0,IF(L35&lt;0,(M35/L35)*(-1),M35/ABS(L35)),M35/ABS(L35))),0),IF(M35=0,0,(IF(M35&gt;0,1,-1))))</f>
        <v>-0.26190420168067224</v>
      </c>
      <c r="O35" s="15">
        <v>6990.5900000000001</v>
      </c>
      <c r="P35" s="15">
        <f>H35-K35</f>
        <v>3116.6599999999999</v>
      </c>
      <c r="Q35" s="19">
        <v>11900</v>
      </c>
      <c r="R35" s="19">
        <v>3116.6599999999999</v>
      </c>
      <c r="S35" s="19">
        <v>0.26190420168067202</v>
      </c>
    </row>
    <row r="36" spans="1:20" ht="17.25" customHeight="1">
      <c r="A36" s="24"/>
      <c r="B36" s="24"/>
      <c r="C36" s="2" t="s">
        <v>11</v>
      </c>
      <c r="D36" s="10">
        <v>583.82000000000005</v>
      </c>
      <c r="E36" s="10">
        <v>1325</v>
      </c>
      <c r="F36" s="10">
        <v>11743.98</v>
      </c>
      <c r="G36" s="11" t="str">
        <f>C36</f>
        <v>(440) Subtotal Misc.</v>
      </c>
      <c r="H36" s="10">
        <v>25900</v>
      </c>
      <c r="I36" s="12">
        <v>741.17999999999995</v>
      </c>
      <c r="J36" s="12">
        <v>0.55938113207547202</v>
      </c>
      <c r="K36" s="10">
        <v>27224.75</v>
      </c>
      <c r="L36" s="10">
        <v>25900</v>
      </c>
      <c r="M36" s="10">
        <f>K36-L36</f>
        <v>1324.75</v>
      </c>
      <c r="N36" s="13">
        <f>IF(L36&lt;&gt;0,IF(M36&lt;&gt;0,(IF(M36&lt;0,IF(L36&lt;0,(M36/L36)*(-1),M36/ABS(L36)),M36/ABS(L36))),0),IF(M36=0,0,(IF(M36&gt;0,1,-1))))</f>
        <v>0.051148648648648647</v>
      </c>
      <c r="O36" s="10">
        <v>39000.669999999998</v>
      </c>
      <c r="P36" s="10">
        <f>H36-K36</f>
        <v>-1324.75</v>
      </c>
      <c r="Q36" s="14">
        <v>25900</v>
      </c>
      <c r="R36" s="14">
        <v>-1324.75</v>
      </c>
      <c r="S36" s="14">
        <v>-0.051148648648648598</v>
      </c>
      <c r="T36" s="42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7.25" customHeight="1">
      <c r="A38" s="24"/>
      <c r="B38" s="24"/>
      <c r="C38" s="2" t="s">
        <v>12</v>
      </c>
      <c r="D38" s="10">
        <v>15609.200000000001</v>
      </c>
      <c r="E38" s="10">
        <v>17558.333333333401</v>
      </c>
      <c r="F38" s="10">
        <v>25142.779999999999</v>
      </c>
      <c r="G38" s="11" t="s">
        <v>71</v>
      </c>
      <c r="H38" s="10">
        <v>324200</v>
      </c>
      <c r="I38" s="12">
        <v>1949.13333333337</v>
      </c>
      <c r="J38" s="12">
        <v>0.111009017560515</v>
      </c>
      <c r="K38" s="10">
        <v>335740.51000000001</v>
      </c>
      <c r="L38" s="10">
        <v>324200</v>
      </c>
      <c r="M38" s="10">
        <f>K38-L38</f>
        <v>11540.510000000009</v>
      </c>
      <c r="N38" s="13">
        <f>IF(L38&lt;&gt;0,IF(M38&lt;&gt;0,(IF(M38&lt;0,IF(L38&lt;0,(M38/L38)*(-1),M38/ABS(L38)),M38/ABS(L38))),0),IF(M38=0,0,(IF(M38&gt;0,1,-1))))</f>
        <v>0.035596884639111689</v>
      </c>
      <c r="O38" s="10">
        <v>342250.17999999999</v>
      </c>
      <c r="P38" s="10">
        <f>H38-K38</f>
        <v>-11540.510000000009</v>
      </c>
      <c r="Q38" s="14">
        <v>324200</v>
      </c>
      <c r="R38" s="14">
        <v>-11540.5099999995</v>
      </c>
      <c r="S38" s="14">
        <v>-0.035596884639110198</v>
      </c>
      <c r="T38" s="42"/>
    </row>
    <row r="39" spans="1:20" ht="16.5" customHeight="1">
      <c r="A39" s="4"/>
      <c r="B39" s="4"/>
      <c r="C39" s="3"/>
      <c r="D39" s="15"/>
      <c r="E39" s="15"/>
      <c r="F39" s="15"/>
      <c r="G39" s="16"/>
      <c r="H39" s="15"/>
      <c r="I39" s="17"/>
      <c r="J39" s="17"/>
      <c r="K39" s="15"/>
      <c r="L39" s="15"/>
      <c r="M39" s="15"/>
      <c r="N39" s="8"/>
      <c r="O39" s="15"/>
      <c r="P39" s="15"/>
      <c r="T39" s="6"/>
    </row>
    <row r="40" spans="1:20" ht="16.5" customHeight="1">
      <c r="A40" s="4"/>
      <c r="B40" s="4"/>
      <c r="C40" s="3" t="s">
        <v>13</v>
      </c>
      <c r="D40" s="15">
        <v>13163.34</v>
      </c>
      <c r="E40" s="15">
        <v>13635.3071713147</v>
      </c>
      <c r="F40" s="15">
        <v>12905.200000000001</v>
      </c>
      <c r="G40" s="16" t="str">
        <f>C40</f>
        <v>(5000) SALARIES &amp; WAGES</v>
      </c>
      <c r="H40" s="15">
        <v>148802.70000000001</v>
      </c>
      <c r="I40" s="17">
        <v>471.96717131470001</v>
      </c>
      <c r="J40" s="17">
        <v>0.034613607554628598</v>
      </c>
      <c r="K40" s="15">
        <v>149375.28</v>
      </c>
      <c r="L40" s="15">
        <v>148802.70000000001</v>
      </c>
      <c r="M40" s="15">
        <f>L40-K40</f>
        <v>-572.57999999998719</v>
      </c>
      <c r="N40" s="18">
        <f>IF(L40&lt;&gt;0,IF(M40&lt;&gt;0,(IF(M40&lt;0,IF(L40&lt;0,(M40/L40)*(-1),M40/ABS(L40)),M40/ABS(L40))),0),IF(M40=0,0,(IF(M40&gt;0,1,-1))))</f>
        <v>-0.0038479140499465881</v>
      </c>
      <c r="O40" s="15">
        <v>146716.73999999999</v>
      </c>
      <c r="P40" s="15">
        <f>H40-K40</f>
        <v>-572.57999999998719</v>
      </c>
      <c r="Q40" s="19">
        <v>148802.70000000001</v>
      </c>
      <c r="R40" s="19">
        <v>-572.58000000001596</v>
      </c>
      <c r="S40" s="19">
        <v>-0.0038479140499467798</v>
      </c>
      <c r="T40" s="6"/>
    </row>
    <row r="41" spans="1:20" ht="16.5" customHeight="1">
      <c r="C41" s="3" t="s">
        <v>14</v>
      </c>
      <c r="D41" s="15">
        <v>691.13</v>
      </c>
      <c r="E41" s="15">
        <v>4294.8812673063503</v>
      </c>
      <c r="F41" s="15">
        <v>729.41999999999996</v>
      </c>
      <c r="G41" s="16" t="str">
        <f>C41</f>
        <v>(5010) EMPLOYEE BENEFITS</v>
      </c>
      <c r="H41" s="15">
        <v>46870.226004082499</v>
      </c>
      <c r="I41" s="17">
        <v>3603.7512673063502</v>
      </c>
      <c r="J41" s="17">
        <v>0.83908053401591198</v>
      </c>
      <c r="K41" s="15">
        <v>44842.639999999999</v>
      </c>
      <c r="L41" s="15">
        <v>46870.226004082499</v>
      </c>
      <c r="M41" s="15">
        <f>L41-K41</f>
        <v>2027.5860040824991</v>
      </c>
      <c r="N41" s="18">
        <f>IF(L41&lt;&gt;0,IF(M41&lt;&gt;0,(IF(M41&lt;0,IF(L41&lt;0,(M41/L41)*(-1),M41/ABS(L41)),M41/ABS(L41))),0),IF(M41=0,0,(IF(M41&gt;0,1,-1))))</f>
        <v>0.043259573869046247</v>
      </c>
      <c r="O41" s="15">
        <v>44887.290000000001</v>
      </c>
      <c r="P41" s="15">
        <f>H41-K41</f>
        <v>2027.5860040824991</v>
      </c>
      <c r="Q41" s="19">
        <v>46870.226004082499</v>
      </c>
      <c r="R41" s="19">
        <v>2027.58600408252</v>
      </c>
      <c r="S41" s="19">
        <v>0.043259573869046698</v>
      </c>
    </row>
    <row r="42" spans="1:20" ht="16.5" customHeight="1">
      <c r="C42" s="3" t="s">
        <v>15</v>
      </c>
      <c r="D42" s="15">
        <v>0</v>
      </c>
      <c r="E42" s="15">
        <v>0</v>
      </c>
      <c r="F42" s="15">
        <v>0</v>
      </c>
      <c r="G42" s="16" t="str">
        <f>C42</f>
        <v>(5016) PROFESSIONAL MEMBERSHIPS</v>
      </c>
      <c r="H42" s="15">
        <v>0</v>
      </c>
      <c r="I42" s="17">
        <v>0</v>
      </c>
      <c r="J42" s="17">
        <v>0</v>
      </c>
      <c r="K42" s="15">
        <v>156.90000000000001</v>
      </c>
      <c r="L42" s="15">
        <v>0</v>
      </c>
      <c r="M42" s="15">
        <f>L42-K42</f>
        <v>-156.90000000000001</v>
      </c>
      <c r="N42" s="18">
        <f>IF(L42&lt;&gt;0,IF(M42&lt;&gt;0,(IF(M42&lt;0,IF(L42&lt;0,(M42/L42)*(-1),M42/ABS(L42)),M42/ABS(L42))),0),IF(M42=0,0,(IF(M42&gt;0,1,-1))))</f>
        <v>-1</v>
      </c>
      <c r="O42" s="15">
        <v>156.90000000000001</v>
      </c>
      <c r="P42" s="15">
        <f>H42-K42</f>
        <v>-156.90000000000001</v>
      </c>
      <c r="Q42" s="19">
        <v>0</v>
      </c>
      <c r="R42" s="19">
        <v>-156.90000000000001</v>
      </c>
      <c r="S42" s="19">
        <v>0</v>
      </c>
    </row>
    <row r="43" spans="1:20" ht="17.25" customHeight="1">
      <c r="A43" s="24"/>
      <c r="B43" s="24"/>
      <c r="C43" s="2" t="s">
        <v>16</v>
      </c>
      <c r="D43" s="10">
        <v>13854.469999999999</v>
      </c>
      <c r="E43" s="10">
        <v>17930.188438621099</v>
      </c>
      <c r="F43" s="10">
        <v>13634.620000000001</v>
      </c>
      <c r="G43" s="11" t="str">
        <f>C43</f>
        <v>(500) Payroll &amp; Related Expenses</v>
      </c>
      <c r="H43" s="10">
        <v>195672.92600408199</v>
      </c>
      <c r="I43" s="12">
        <v>4075.7184386210502</v>
      </c>
      <c r="J43" s="12">
        <v>0.22731040739326999</v>
      </c>
      <c r="K43" s="10">
        <v>194374.82000000001</v>
      </c>
      <c r="L43" s="10">
        <v>195672.92600408301</v>
      </c>
      <c r="M43" s="10">
        <f>L43-K43</f>
        <v>1298.1060040830052</v>
      </c>
      <c r="N43" s="13">
        <f>IF(L43&lt;&gt;0,IF(M43&lt;&gt;0,(IF(M43&lt;0,IF(L43&lt;0,(M43/L43)*(-1),M43/ABS(L43)),M43/ABS(L43))),0),IF(M43=0,0,(IF(M43&gt;0,1,-1))))</f>
        <v>0.0066340603710087018</v>
      </c>
      <c r="O43" s="10">
        <v>191760.92999999999</v>
      </c>
      <c r="P43" s="10">
        <f>H43-K43</f>
        <v>1298.1060040819866</v>
      </c>
      <c r="Q43" s="14">
        <v>195672.92600408199</v>
      </c>
      <c r="R43" s="14">
        <v>1298.10600408254</v>
      </c>
      <c r="S43" s="14">
        <v>0.00663406037100634</v>
      </c>
      <c r="T43" s="42"/>
    </row>
    <row r="44" spans="1:20" ht="16.5" customHeight="1">
      <c r="A44" s="4"/>
      <c r="B44" s="4"/>
      <c r="C44" s="3"/>
      <c r="D44" s="15"/>
      <c r="E44" s="15"/>
      <c r="F44" s="15"/>
      <c r="G44" s="16"/>
      <c r="H44" s="15"/>
      <c r="I44" s="17"/>
      <c r="J44" s="17"/>
      <c r="K44" s="15"/>
      <c r="L44" s="15"/>
      <c r="M44" s="15"/>
      <c r="N44" s="8"/>
      <c r="O44" s="15"/>
      <c r="P44" s="15"/>
      <c r="T44" s="6"/>
    </row>
    <row r="45" spans="1:20" ht="16.5" customHeight="1">
      <c r="A45" s="4"/>
      <c r="B45" s="4"/>
      <c r="C45" s="3" t="s">
        <v>17</v>
      </c>
      <c r="D45" s="15">
        <v>817.34000000000003</v>
      </c>
      <c r="E45" s="15">
        <v>479.33333333333297</v>
      </c>
      <c r="F45" s="15">
        <v>774.45000000000005</v>
      </c>
      <c r="G45" s="16" t="str">
        <f>C45</f>
        <v>(5122) BANK S/C</v>
      </c>
      <c r="H45" s="15">
        <v>8602</v>
      </c>
      <c r="I45" s="17">
        <v>-338.006666666667</v>
      </c>
      <c r="J45" s="17">
        <v>-0.70515994436717799</v>
      </c>
      <c r="K45" s="15">
        <v>7387.8500000000004</v>
      </c>
      <c r="L45" s="15">
        <v>8602</v>
      </c>
      <c r="M45" s="15">
        <f>L45-K45</f>
        <v>1214.1499999999996</v>
      </c>
      <c r="N45" s="18">
        <f>IF(L45&lt;&gt;0,IF(M45&lt;&gt;0,(IF(M45&lt;0,IF(L45&lt;0,(M45/L45)*(-1),M45/ABS(L45)),M45/ABS(L45))),0),IF(M45=0,0,(IF(M45&gt;0,1,-1))))</f>
        <v>0.14114740757963259</v>
      </c>
      <c r="O45" s="15">
        <v>7622</v>
      </c>
      <c r="P45" s="15">
        <f>H45-K45</f>
        <v>1214.1499999999996</v>
      </c>
      <c r="Q45" s="19">
        <v>8602</v>
      </c>
      <c r="R45" s="19">
        <v>1214.1500000000001</v>
      </c>
      <c r="S45" s="19">
        <v>0.14114740757963201</v>
      </c>
      <c r="T45" s="6"/>
    </row>
    <row r="46" spans="1:20" ht="16.5" customHeight="1">
      <c r="C46" s="3" t="s">
        <v>18</v>
      </c>
      <c r="D46" s="15">
        <v>0</v>
      </c>
      <c r="E46" s="15">
        <v>0</v>
      </c>
      <c r="F46" s="15">
        <v>0</v>
      </c>
      <c r="G46" s="16" t="str">
        <f>C46</f>
        <v>(5150) MESSENGER SERVICE</v>
      </c>
      <c r="H46" s="15">
        <v>300</v>
      </c>
      <c r="I46" s="17">
        <v>0</v>
      </c>
      <c r="J46" s="17">
        <v>0</v>
      </c>
      <c r="K46" s="15">
        <v>645.36000000000001</v>
      </c>
      <c r="L46" s="15">
        <v>300</v>
      </c>
      <c r="M46" s="15">
        <f>L46-K46</f>
        <v>-345.36000000000001</v>
      </c>
      <c r="N46" s="18">
        <f>IF(L46&lt;&gt;0,IF(M46&lt;&gt;0,(IF(M46&lt;0,IF(L46&lt;0,(M46/L46)*(-1),M46/ABS(L46)),M46/ABS(L46))),0),IF(M46=0,0,(IF(M46&gt;0,1,-1))))</f>
        <v>-1.1512</v>
      </c>
      <c r="O46" s="15">
        <v>0</v>
      </c>
      <c r="P46" s="15">
        <f>H46-K46</f>
        <v>-345.36000000000001</v>
      </c>
      <c r="Q46" s="19">
        <v>300</v>
      </c>
      <c r="R46" s="19">
        <v>-345.36000000000001</v>
      </c>
      <c r="S46" s="19">
        <v>-1.1512</v>
      </c>
    </row>
    <row r="47" spans="1:20" ht="17.25" customHeight="1">
      <c r="A47" s="24"/>
      <c r="B47" s="24"/>
      <c r="C47" s="2" t="s">
        <v>19</v>
      </c>
      <c r="D47" s="10">
        <v>817.34000000000003</v>
      </c>
      <c r="E47" s="10">
        <v>479.33333333333297</v>
      </c>
      <c r="F47" s="10">
        <v>774.45000000000005</v>
      </c>
      <c r="G47" s="11" t="str">
        <f>C47</f>
        <v>(510) Outside Services</v>
      </c>
      <c r="H47" s="10">
        <v>8902</v>
      </c>
      <c r="I47" s="12">
        <v>-338.006666666667</v>
      </c>
      <c r="J47" s="12">
        <v>-0.70515994436717799</v>
      </c>
      <c r="K47" s="10">
        <v>8033.21</v>
      </c>
      <c r="L47" s="10">
        <v>8902</v>
      </c>
      <c r="M47" s="10">
        <f>L47-K47</f>
        <v>868.78999999999996</v>
      </c>
      <c r="N47" s="13">
        <f>IF(L47&lt;&gt;0,IF(M47&lt;&gt;0,(IF(M47&lt;0,IF(L47&lt;0,(M47/L47)*(-1),M47/ABS(L47)),M47/ABS(L47))),0),IF(M47=0,0,(IF(M47&gt;0,1,-1))))</f>
        <v>0.097594922489328231</v>
      </c>
      <c r="O47" s="10">
        <v>7622</v>
      </c>
      <c r="P47" s="10">
        <f>H47-K47</f>
        <v>868.78999999999996</v>
      </c>
      <c r="Q47" s="14">
        <v>8902</v>
      </c>
      <c r="R47" s="14">
        <v>868.78999999999496</v>
      </c>
      <c r="S47" s="14">
        <v>0.097594922489327801</v>
      </c>
      <c r="T47" s="42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6.5" customHeight="1">
      <c r="A49" s="4"/>
      <c r="B49" s="4"/>
      <c r="C49" s="3" t="s">
        <v>20</v>
      </c>
      <c r="D49" s="15">
        <v>0</v>
      </c>
      <c r="E49" s="15">
        <v>0</v>
      </c>
      <c r="F49" s="15">
        <v>0</v>
      </c>
      <c r="G49" s="16" t="str">
        <f>C49</f>
        <v>(5210) TRANSPORTATION</v>
      </c>
      <c r="H49" s="15">
        <v>3300</v>
      </c>
      <c r="I49" s="17">
        <v>0</v>
      </c>
      <c r="J49" s="17">
        <v>0</v>
      </c>
      <c r="K49" s="15">
        <v>1889.77</v>
      </c>
      <c r="L49" s="15">
        <v>3300</v>
      </c>
      <c r="M49" s="15">
        <f>L49-K49</f>
        <v>1410.23</v>
      </c>
      <c r="N49" s="18">
        <f>IF(L49&lt;&gt;0,IF(M49&lt;&gt;0,(IF(M49&lt;0,IF(L49&lt;0,(M49/L49)*(-1),M49/ABS(L49)),M49/ABS(L49))),0),IF(M49=0,0,(IF(M49&gt;0,1,-1))))</f>
        <v>0.42734242424242425</v>
      </c>
      <c r="O49" s="15">
        <v>2668.0999999999999</v>
      </c>
      <c r="P49" s="15">
        <f>H49-K49</f>
        <v>1410.23</v>
      </c>
      <c r="Q49" s="19">
        <v>3300</v>
      </c>
      <c r="R49" s="19">
        <v>1410.23</v>
      </c>
      <c r="S49" s="19">
        <v>0.42734242424242402</v>
      </c>
      <c r="T49" s="6"/>
    </row>
    <row r="50" spans="1:20" ht="16.5" customHeight="1">
      <c r="C50" s="3" t="s">
        <v>21</v>
      </c>
      <c r="D50" s="15">
        <v>0</v>
      </c>
      <c r="E50" s="15">
        <v>0</v>
      </c>
      <c r="F50" s="15">
        <v>0</v>
      </c>
      <c r="G50" s="16" t="str">
        <f>C50</f>
        <v>(5212) LODGING &amp; MEALS</v>
      </c>
      <c r="H50" s="15">
        <v>4000</v>
      </c>
      <c r="I50" s="17">
        <v>0</v>
      </c>
      <c r="J50" s="17">
        <v>0</v>
      </c>
      <c r="K50" s="15">
        <v>1721.52</v>
      </c>
      <c r="L50" s="15">
        <v>4000</v>
      </c>
      <c r="M50" s="15">
        <f>L50-K50</f>
        <v>2278.48</v>
      </c>
      <c r="N50" s="18">
        <f>IF(L50&lt;&gt;0,IF(M50&lt;&gt;0,(IF(M50&lt;0,IF(L50&lt;0,(M50/L50)*(-1),M50/ABS(L50)),M50/ABS(L50))),0),IF(M50=0,0,(IF(M50&gt;0,1,-1))))</f>
        <v>0.56962000000000002</v>
      </c>
      <c r="O50" s="15">
        <v>3619.1599999999999</v>
      </c>
      <c r="P50" s="15">
        <f>H50-K50</f>
        <v>2278.48</v>
      </c>
      <c r="Q50" s="19">
        <v>4000</v>
      </c>
      <c r="R50" s="19">
        <v>2278.48</v>
      </c>
      <c r="S50" s="19">
        <v>0.56962000000000002</v>
      </c>
    </row>
    <row r="51" spans="1:20" ht="16.5" customHeight="1">
      <c r="C51" s="3" t="s">
        <v>22</v>
      </c>
      <c r="D51" s="15">
        <v>0</v>
      </c>
      <c r="E51" s="15">
        <v>0</v>
      </c>
      <c r="F51" s="15">
        <v>0</v>
      </c>
      <c r="G51" s="16" t="str">
        <f>C51</f>
        <v>(5216) BUSINESS MEETINGS</v>
      </c>
      <c r="H51" s="15">
        <v>2260</v>
      </c>
      <c r="I51" s="17">
        <v>0</v>
      </c>
      <c r="J51" s="17">
        <v>0</v>
      </c>
      <c r="K51" s="15">
        <v>0</v>
      </c>
      <c r="L51" s="15">
        <v>2260</v>
      </c>
      <c r="M51" s="15">
        <f>L51-K51</f>
        <v>2260</v>
      </c>
      <c r="N51" s="18">
        <f>IF(L51&lt;&gt;0,IF(M51&lt;&gt;0,(IF(M51&lt;0,IF(L51&lt;0,(M51/L51)*(-1),M51/ABS(L51)),M51/ABS(L51))),0),IF(M51=0,0,(IF(M51&gt;0,1,-1))))</f>
        <v>1</v>
      </c>
      <c r="O51" s="15">
        <v>4305</v>
      </c>
      <c r="P51" s="15">
        <f>H51-K51</f>
        <v>2260</v>
      </c>
      <c r="Q51" s="19">
        <v>2260</v>
      </c>
      <c r="R51" s="19">
        <v>2260</v>
      </c>
      <c r="S51" s="19">
        <v>1</v>
      </c>
    </row>
    <row r="52" spans="1:20" ht="17.25" customHeight="1">
      <c r="A52" s="24"/>
      <c r="B52" s="24"/>
      <c r="C52" s="2" t="s">
        <v>23</v>
      </c>
      <c r="D52" s="10">
        <v>0</v>
      </c>
      <c r="E52" s="10">
        <v>0</v>
      </c>
      <c r="F52" s="10">
        <v>0</v>
      </c>
      <c r="G52" s="11" t="str">
        <f>C52</f>
        <v>(520) Travel and Related Expenses</v>
      </c>
      <c r="H52" s="10">
        <v>9560</v>
      </c>
      <c r="I52" s="12">
        <v>0</v>
      </c>
      <c r="J52" s="12">
        <v>0</v>
      </c>
      <c r="K52" s="10">
        <v>3611.29</v>
      </c>
      <c r="L52" s="10">
        <v>9560</v>
      </c>
      <c r="M52" s="10">
        <f>L52-K52</f>
        <v>5948.71</v>
      </c>
      <c r="N52" s="13">
        <f>IF(L52&lt;&gt;0,IF(M52&lt;&gt;0,(IF(M52&lt;0,IF(L52&lt;0,(M52/L52)*(-1),M52/ABS(L52)),M52/ABS(L52))),0),IF(M52=0,0,(IF(M52&gt;0,1,-1))))</f>
        <v>0.62224999999999997</v>
      </c>
      <c r="O52" s="10">
        <v>10592.26</v>
      </c>
      <c r="P52" s="10">
        <f>H52-K52</f>
        <v>5948.71</v>
      </c>
      <c r="Q52" s="14">
        <v>9560</v>
      </c>
      <c r="R52" s="14">
        <v>5948.71</v>
      </c>
      <c r="S52" s="14">
        <v>0.62224999999999997</v>
      </c>
      <c r="T52" s="42"/>
    </row>
    <row r="53" spans="1:20" ht="16.5" customHeight="1">
      <c r="A53" s="4"/>
      <c r="B53" s="4"/>
      <c r="C53" s="3"/>
      <c r="D53" s="15"/>
      <c r="E53" s="15"/>
      <c r="F53" s="15"/>
      <c r="G53" s="16"/>
      <c r="H53" s="15"/>
      <c r="I53" s="17"/>
      <c r="J53" s="17"/>
      <c r="K53" s="15"/>
      <c r="L53" s="15"/>
      <c r="M53" s="15"/>
      <c r="N53" s="8"/>
      <c r="O53" s="15"/>
      <c r="P53" s="15"/>
      <c r="T53" s="6"/>
    </row>
    <row r="54" spans="1:20" ht="16.5" customHeight="1">
      <c r="A54" s="4"/>
      <c r="B54" s="4"/>
      <c r="C54" s="3" t="s">
        <v>24</v>
      </c>
      <c r="D54" s="15">
        <v>4846.5</v>
      </c>
      <c r="E54" s="15">
        <v>0</v>
      </c>
      <c r="F54" s="15">
        <v>1257.3</v>
      </c>
      <c r="G54" s="16" t="str">
        <f>C54</f>
        <v>(5301) CONFERENCE EQUIPMENT RENTAL</v>
      </c>
      <c r="H54" s="15">
        <v>0</v>
      </c>
      <c r="I54" s="17">
        <v>-4846.5</v>
      </c>
      <c r="J54" s="17">
        <v>0</v>
      </c>
      <c r="K54" s="15">
        <v>8350.4899999999998</v>
      </c>
      <c r="L54" s="15">
        <v>0</v>
      </c>
      <c r="M54" s="15">
        <f>L54-K54</f>
        <v>-8350.4899999999998</v>
      </c>
      <c r="N54" s="18">
        <f>IF(L54&lt;&gt;0,IF(M54&lt;&gt;0,(IF(M54&lt;0,IF(L54&lt;0,(M54/L54)*(-1),M54/ABS(L54)),M54/ABS(L54))),0),IF(M54=0,0,(IF(M54&gt;0,1,-1))))</f>
        <v>-1</v>
      </c>
      <c r="O54" s="15">
        <v>1257.3</v>
      </c>
      <c r="P54" s="15">
        <f>H54-K54</f>
        <v>-8350.4899999999998</v>
      </c>
      <c r="Q54" s="19">
        <v>0</v>
      </c>
      <c r="R54" s="19">
        <v>-8350.4899999999998</v>
      </c>
      <c r="S54" s="19">
        <v>0</v>
      </c>
      <c r="T54" s="6"/>
    </row>
    <row r="55" spans="1:20" ht="16.5" customHeight="1">
      <c r="C55" s="3" t="s">
        <v>25</v>
      </c>
      <c r="D55" s="15">
        <v>-1424.1099999999999</v>
      </c>
      <c r="E55" s="15">
        <v>0</v>
      </c>
      <c r="F55" s="15">
        <v>60.329999999999998</v>
      </c>
      <c r="G55" s="16" t="str">
        <f>C55</f>
        <v>(5302) MEAL FUNCTIONS</v>
      </c>
      <c r="H55" s="15">
        <v>54800</v>
      </c>
      <c r="I55" s="17">
        <v>1424.1099999999999</v>
      </c>
      <c r="J55" s="17">
        <v>0</v>
      </c>
      <c r="K55" s="15">
        <v>44381.370000000003</v>
      </c>
      <c r="L55" s="15">
        <v>54800</v>
      </c>
      <c r="M55" s="15">
        <f>L55-K55</f>
        <v>10418.629999999997</v>
      </c>
      <c r="N55" s="18">
        <f>IF(L55&lt;&gt;0,IF(M55&lt;&gt;0,(IF(M55&lt;0,IF(L55&lt;0,(M55/L55)*(-1),M55/ABS(L55)),M55/ABS(L55))),0),IF(M55=0,0,(IF(M55&gt;0,1,-1))))</f>
        <v>0.1901209854014598</v>
      </c>
      <c r="O55" s="15">
        <v>54621.870000000003</v>
      </c>
      <c r="P55" s="15">
        <f>H55-K55</f>
        <v>10418.629999999997</v>
      </c>
      <c r="Q55" s="19">
        <v>54800</v>
      </c>
      <c r="R55" s="19">
        <v>10418.629999999999</v>
      </c>
      <c r="S55" s="19">
        <v>0.19012098540146</v>
      </c>
    </row>
    <row r="56" spans="1:20" ht="16.5" customHeight="1">
      <c r="C56" s="3" t="s">
        <v>26</v>
      </c>
      <c r="D56" s="15">
        <v>0</v>
      </c>
      <c r="E56" s="15">
        <v>0</v>
      </c>
      <c r="F56" s="15">
        <v>0</v>
      </c>
      <c r="G56" s="16" t="str">
        <f>C56</f>
        <v>(5304) SPEAKER/GUEST EXPENSE</v>
      </c>
      <c r="H56" s="15">
        <v>3300</v>
      </c>
      <c r="I56" s="17">
        <v>0</v>
      </c>
      <c r="J56" s="17">
        <v>0</v>
      </c>
      <c r="K56" s="15">
        <v>1963.5899999999999</v>
      </c>
      <c r="L56" s="15">
        <v>3300</v>
      </c>
      <c r="M56" s="15">
        <f>L56-K56</f>
        <v>1336.4100000000001</v>
      </c>
      <c r="N56" s="18">
        <f>IF(L56&lt;&gt;0,IF(M56&lt;&gt;0,(IF(M56&lt;0,IF(L56&lt;0,(M56/L56)*(-1),M56/ABS(L56)),M56/ABS(L56))),0),IF(M56=0,0,(IF(M56&gt;0,1,-1))))</f>
        <v>0.40497272727272732</v>
      </c>
      <c r="O56" s="15">
        <v>3200.9099999999999</v>
      </c>
      <c r="P56" s="15">
        <f>H56-K56</f>
        <v>1336.4100000000001</v>
      </c>
      <c r="Q56" s="19">
        <v>3300</v>
      </c>
      <c r="R56" s="19">
        <v>1336.4100000000001</v>
      </c>
      <c r="S56" s="19">
        <v>0.40497272727272698</v>
      </c>
    </row>
    <row r="57" spans="1:20" ht="16.5" customHeight="1">
      <c r="C57" s="3" t="s">
        <v>27</v>
      </c>
      <c r="D57" s="15">
        <v>1100</v>
      </c>
      <c r="E57" s="15">
        <v>266.66666666666703</v>
      </c>
      <c r="F57" s="15">
        <v>0</v>
      </c>
      <c r="G57" s="16" t="str">
        <f>C57</f>
        <v>(5305) SPEAKER/GUEST HONORARIUM</v>
      </c>
      <c r="H57" s="15">
        <v>5700</v>
      </c>
      <c r="I57" s="17">
        <v>-833.33333333333303</v>
      </c>
      <c r="J57" s="17">
        <v>-3.125</v>
      </c>
      <c r="K57" s="15">
        <v>5600</v>
      </c>
      <c r="L57" s="15">
        <v>5700</v>
      </c>
      <c r="M57" s="15">
        <f>L57-K57</f>
        <v>100</v>
      </c>
      <c r="N57" s="18">
        <f>IF(L57&lt;&gt;0,IF(M57&lt;&gt;0,(IF(M57&lt;0,IF(L57&lt;0,(M57/L57)*(-1),M57/ABS(L57)),M57/ABS(L57))),0),IF(M57=0,0,(IF(M57&gt;0,1,-1))))</f>
        <v>0.017543859649122806</v>
      </c>
      <c r="O57" s="15">
        <v>4800</v>
      </c>
      <c r="P57" s="15">
        <f>H57-K57</f>
        <v>100</v>
      </c>
      <c r="Q57" s="19">
        <v>5700</v>
      </c>
      <c r="R57" s="19">
        <v>100.00000000000399</v>
      </c>
      <c r="S57" s="19">
        <v>0.017543859649123399</v>
      </c>
    </row>
    <row r="58" spans="1:20" ht="16.5" customHeight="1">
      <c r="C58" s="3" t="s">
        <v>28</v>
      </c>
      <c r="D58" s="15">
        <v>0</v>
      </c>
      <c r="E58" s="15">
        <v>0</v>
      </c>
      <c r="F58" s="15">
        <v>692</v>
      </c>
      <c r="G58" s="16" t="str">
        <f>C58</f>
        <v>(5306) AWARDS</v>
      </c>
      <c r="H58" s="15">
        <v>16690</v>
      </c>
      <c r="I58" s="17">
        <v>0</v>
      </c>
      <c r="J58" s="17">
        <v>0</v>
      </c>
      <c r="K58" s="15">
        <v>21426.610000000001</v>
      </c>
      <c r="L58" s="15">
        <v>16690</v>
      </c>
      <c r="M58" s="15">
        <f>L58-K58</f>
        <v>-4736.6100000000006</v>
      </c>
      <c r="N58" s="18">
        <f>IF(L58&lt;&gt;0,IF(M58&lt;&gt;0,(IF(M58&lt;0,IF(L58&lt;0,(M58/L58)*(-1),M58/ABS(L58)),M58/ABS(L58))),0),IF(M58=0,0,(IF(M58&gt;0,1,-1))))</f>
        <v>-0.2837992810065908</v>
      </c>
      <c r="O58" s="15">
        <v>11692</v>
      </c>
      <c r="P58" s="15">
        <f>H58-K58</f>
        <v>-4736.6100000000006</v>
      </c>
      <c r="Q58" s="19">
        <v>16690</v>
      </c>
      <c r="R58" s="19">
        <v>-4736.6099999999997</v>
      </c>
      <c r="S58" s="19">
        <v>-0.28379928100659102</v>
      </c>
    </row>
    <row r="59" spans="1:20" ht="16.5" customHeight="1">
      <c r="C59" s="3" t="s">
        <v>29</v>
      </c>
      <c r="D59" s="15">
        <v>0</v>
      </c>
      <c r="E59" s="15">
        <v>0</v>
      </c>
      <c r="F59" s="15">
        <v>0</v>
      </c>
      <c r="G59" s="16" t="str">
        <f>C59</f>
        <v>(5308) SPECIAL TRANSPORTATION</v>
      </c>
      <c r="H59" s="15">
        <v>0</v>
      </c>
      <c r="I59" s="17">
        <v>0</v>
      </c>
      <c r="J59" s="17">
        <v>0</v>
      </c>
      <c r="K59" s="15">
        <v>1820</v>
      </c>
      <c r="L59" s="15">
        <v>0</v>
      </c>
      <c r="M59" s="15">
        <f>L59-K59</f>
        <v>-1820</v>
      </c>
      <c r="N59" s="18">
        <f>IF(L59&lt;&gt;0,IF(M59&lt;&gt;0,(IF(M59&lt;0,IF(L59&lt;0,(M59/L59)*(-1),M59/ABS(L59)),M59/ABS(L59))),0),IF(M59=0,0,(IF(M59&gt;0,1,-1))))</f>
        <v>-1</v>
      </c>
      <c r="O59" s="15">
        <v>0</v>
      </c>
      <c r="P59" s="15">
        <f>H59-K59</f>
        <v>-1820</v>
      </c>
      <c r="Q59" s="19">
        <v>0</v>
      </c>
      <c r="R59" s="19">
        <v>-1820</v>
      </c>
      <c r="S59" s="19">
        <v>0</v>
      </c>
    </row>
    <row r="60" spans="1:20" ht="16.5" customHeight="1">
      <c r="C60" s="3" t="s">
        <v>30</v>
      </c>
      <c r="D60" s="15">
        <v>0</v>
      </c>
      <c r="E60" s="15">
        <v>0</v>
      </c>
      <c r="F60" s="15">
        <v>0</v>
      </c>
      <c r="G60" s="16" t="str">
        <f>C60</f>
        <v>(5309) AUDIO/VISUAL EQUIPMENT RENTAL &amp; LABOR</v>
      </c>
      <c r="H60" s="15">
        <v>25800</v>
      </c>
      <c r="I60" s="17">
        <v>0</v>
      </c>
      <c r="J60" s="17">
        <v>0</v>
      </c>
      <c r="K60" s="15">
        <v>30555.400000000001</v>
      </c>
      <c r="L60" s="15">
        <v>25800</v>
      </c>
      <c r="M60" s="15">
        <f>L60-K60</f>
        <v>-4755.4000000000015</v>
      </c>
      <c r="N60" s="18">
        <f>IF(L60&lt;&gt;0,IF(M60&lt;&gt;0,(IF(M60&lt;0,IF(L60&lt;0,(M60/L60)*(-1),M60/ABS(L60)),M60/ABS(L60))),0),IF(M60=0,0,(IF(M60&gt;0,1,-1))))</f>
        <v>-0.18431782945736438</v>
      </c>
      <c r="O60" s="15">
        <v>25142.25</v>
      </c>
      <c r="P60" s="15">
        <f>H60-K60</f>
        <v>-4755.4000000000015</v>
      </c>
      <c r="Q60" s="19">
        <v>25800</v>
      </c>
      <c r="R60" s="19">
        <v>-4755.3999999999996</v>
      </c>
      <c r="S60" s="19">
        <v>-0.184317829457364</v>
      </c>
    </row>
    <row r="61" spans="1:20" ht="17.25" customHeight="1">
      <c r="A61" s="24"/>
      <c r="B61" s="24"/>
      <c r="C61" s="2" t="s">
        <v>31</v>
      </c>
      <c r="D61" s="10">
        <v>4522.3900000000003</v>
      </c>
      <c r="E61" s="10">
        <v>266.66666666666703</v>
      </c>
      <c r="F61" s="10">
        <v>2009.6300000000001</v>
      </c>
      <c r="G61" s="11" t="str">
        <f>C61</f>
        <v>(530) Meetings and Conferences</v>
      </c>
      <c r="H61" s="10">
        <v>106290</v>
      </c>
      <c r="I61" s="12">
        <v>-4255.7233333333297</v>
      </c>
      <c r="J61" s="12">
        <v>-15.9589625</v>
      </c>
      <c r="K61" s="10">
        <v>114097.46000000001</v>
      </c>
      <c r="L61" s="10">
        <v>106290</v>
      </c>
      <c r="M61" s="10">
        <f>L61-K61</f>
        <v>-7807.4600000000064</v>
      </c>
      <c r="N61" s="13">
        <f>IF(L61&lt;&gt;0,IF(M61&lt;&gt;0,(IF(M61&lt;0,IF(L61&lt;0,(M61/L61)*(-1),M61/ABS(L61)),M61/ABS(L61))),0),IF(M61=0,0,(IF(M61&gt;0,1,-1))))</f>
        <v>-0.073454323078370562</v>
      </c>
      <c r="O61" s="10">
        <v>100714.33</v>
      </c>
      <c r="P61" s="10">
        <f>H61-K61</f>
        <v>-7807.4600000000064</v>
      </c>
      <c r="Q61" s="14">
        <v>106290</v>
      </c>
      <c r="R61" s="14">
        <v>-7807.45999999996</v>
      </c>
      <c r="S61" s="14">
        <v>-0.073454323078370104</v>
      </c>
      <c r="T61" s="42"/>
    </row>
    <row r="62" spans="1:20" ht="16.5" customHeight="1">
      <c r="A62" s="4"/>
      <c r="B62" s="4"/>
      <c r="C62" s="3"/>
      <c r="D62" s="15"/>
      <c r="E62" s="15"/>
      <c r="F62" s="15"/>
      <c r="G62" s="16"/>
      <c r="H62" s="15"/>
      <c r="I62" s="17"/>
      <c r="J62" s="17"/>
      <c r="K62" s="15"/>
      <c r="L62" s="15"/>
      <c r="M62" s="15"/>
      <c r="N62" s="8"/>
      <c r="O62" s="15"/>
      <c r="P62" s="15"/>
      <c r="T62" s="6"/>
    </row>
    <row r="63" spans="1:20" ht="16.5" customHeight="1">
      <c r="A63" s="4"/>
      <c r="B63" s="4"/>
      <c r="C63" s="3" t="s">
        <v>32</v>
      </c>
      <c r="D63" s="15">
        <v>0</v>
      </c>
      <c r="E63" s="15">
        <v>0</v>
      </c>
      <c r="F63" s="15">
        <v>0</v>
      </c>
      <c r="G63" s="16" t="str">
        <f>C63</f>
        <v>(5400) EDITORIAL/PROOFREADING/OUTSIDE</v>
      </c>
      <c r="H63" s="15">
        <v>4500</v>
      </c>
      <c r="I63" s="17">
        <v>0</v>
      </c>
      <c r="J63" s="17">
        <v>0</v>
      </c>
      <c r="K63" s="15">
        <v>3000</v>
      </c>
      <c r="L63" s="15">
        <v>4500</v>
      </c>
      <c r="M63" s="15">
        <f>L63-K63</f>
        <v>1500</v>
      </c>
      <c r="N63" s="18">
        <f>IF(L63&lt;&gt;0,IF(M63&lt;&gt;0,(IF(M63&lt;0,IF(L63&lt;0,(M63/L63)*(-1),M63/ABS(L63)),M63/ABS(L63))),0),IF(M63=0,0,(IF(M63&gt;0,1,-1))))</f>
        <v>0.33333333333333331</v>
      </c>
      <c r="O63" s="15">
        <v>4500</v>
      </c>
      <c r="P63" s="15">
        <f>H63-K63</f>
        <v>1500</v>
      </c>
      <c r="Q63" s="19">
        <v>4500</v>
      </c>
      <c r="R63" s="19">
        <v>1500</v>
      </c>
      <c r="S63" s="19">
        <v>0.33333333333333298</v>
      </c>
      <c r="T63" s="6"/>
    </row>
    <row r="64" spans="1:20" ht="16.5" customHeight="1">
      <c r="C64" s="3" t="s">
        <v>33</v>
      </c>
      <c r="D64" s="15">
        <v>0</v>
      </c>
      <c r="E64" s="15">
        <v>41.6666666666667</v>
      </c>
      <c r="F64" s="15">
        <v>0</v>
      </c>
      <c r="G64" s="16" t="str">
        <f>C64</f>
        <v>(5402) PRINTING-OUTSIDE</v>
      </c>
      <c r="H64" s="15">
        <v>2700</v>
      </c>
      <c r="I64" s="17">
        <v>41.6666666666667</v>
      </c>
      <c r="J64" s="17">
        <v>1</v>
      </c>
      <c r="K64" s="15">
        <v>1569.04</v>
      </c>
      <c r="L64" s="15">
        <v>2700</v>
      </c>
      <c r="M64" s="15">
        <f>L64-K64</f>
        <v>1130.96</v>
      </c>
      <c r="N64" s="18">
        <f>IF(L64&lt;&gt;0,IF(M64&lt;&gt;0,(IF(M64&lt;0,IF(L64&lt;0,(M64/L64)*(-1),M64/ABS(L64)),M64/ABS(L64))),0),IF(M64=0,0,(IF(M64&gt;0,1,-1))))</f>
        <v>0.41887407407407407</v>
      </c>
      <c r="O64" s="15">
        <v>2048.5500000000002</v>
      </c>
      <c r="P64" s="15">
        <f>H64-K64</f>
        <v>1130.96</v>
      </c>
      <c r="Q64" s="19">
        <v>2700</v>
      </c>
      <c r="R64" s="19">
        <v>1130.96</v>
      </c>
      <c r="S64" s="19">
        <v>0.41887407407407401</v>
      </c>
    </row>
    <row r="65" spans="1:20" ht="16.5" customHeight="1">
      <c r="C65" s="3" t="s">
        <v>34</v>
      </c>
      <c r="D65" s="15">
        <v>119.78</v>
      </c>
      <c r="E65" s="15">
        <v>0</v>
      </c>
      <c r="F65" s="15">
        <v>311.86000000000001</v>
      </c>
      <c r="G65" s="16" t="str">
        <f>C65</f>
        <v>(5430) WEB OPERATING EXPENSES</v>
      </c>
      <c r="H65" s="15">
        <v>256</v>
      </c>
      <c r="I65" s="17">
        <v>-119.78</v>
      </c>
      <c r="J65" s="17">
        <v>0</v>
      </c>
      <c r="K65" s="15">
        <v>413.36000000000001</v>
      </c>
      <c r="L65" s="15">
        <v>256</v>
      </c>
      <c r="M65" s="15">
        <f>L65-K65</f>
        <v>-157.36000000000001</v>
      </c>
      <c r="N65" s="18">
        <f>IF(L65&lt;&gt;0,IF(M65&lt;&gt;0,(IF(M65&lt;0,IF(L65&lt;0,(M65/L65)*(-1),M65/ABS(L65)),M65/ABS(L65))),0),IF(M65=0,0,(IF(M65&gt;0,1,-1))))</f>
        <v>-0.61468750000000005</v>
      </c>
      <c r="O65" s="15">
        <v>800.04999999999995</v>
      </c>
      <c r="P65" s="15">
        <f>H65-K65</f>
        <v>-157.36000000000001</v>
      </c>
      <c r="Q65" s="19">
        <v>256</v>
      </c>
      <c r="R65" s="19">
        <v>-157.36000000000001</v>
      </c>
      <c r="S65" s="19">
        <v>-0.61468750000000005</v>
      </c>
    </row>
    <row r="66" spans="1:20" ht="16.5" customHeight="1">
      <c r="C66" s="3" t="s">
        <v>35</v>
      </c>
      <c r="D66" s="15">
        <v>0</v>
      </c>
      <c r="E66" s="15">
        <v>0</v>
      </c>
      <c r="F66" s="15">
        <v>0</v>
      </c>
      <c r="G66" s="16" t="str">
        <f>C66</f>
        <v>(5490) INVENTORY ADJUSTMENT</v>
      </c>
      <c r="H66" s="15">
        <v>0</v>
      </c>
      <c r="I66" s="17">
        <v>0</v>
      </c>
      <c r="J66" s="17">
        <v>0</v>
      </c>
      <c r="K66" s="15">
        <v>0</v>
      </c>
      <c r="L66" s="15">
        <v>0</v>
      </c>
      <c r="M66" s="15">
        <f>L66-K66</f>
        <v>0</v>
      </c>
      <c r="N66" s="18">
        <f>IF(L66&lt;&gt;0,IF(M66&lt;&gt;0,(IF(M66&lt;0,IF(L66&lt;0,(M66/L66)*(-1),M66/ABS(L66)),M66/ABS(L66))),0),IF(M66=0,0,(IF(M66&gt;0,1,-1))))</f>
        <v>0</v>
      </c>
      <c r="O66" s="15">
        <v>0</v>
      </c>
      <c r="P66" s="15">
        <f>H66-K66</f>
        <v>0</v>
      </c>
      <c r="Q66" s="19">
        <v>0</v>
      </c>
      <c r="R66" s="19">
        <v>0</v>
      </c>
      <c r="S66" s="19">
        <v>0</v>
      </c>
    </row>
    <row r="67" spans="1:20" ht="17.25" customHeight="1">
      <c r="A67" s="24"/>
      <c r="B67" s="24"/>
      <c r="C67" s="2" t="s">
        <v>36</v>
      </c>
      <c r="D67" s="10">
        <v>119.78</v>
      </c>
      <c r="E67" s="10">
        <v>41.6666666666667</v>
      </c>
      <c r="F67" s="10">
        <v>311.86000000000001</v>
      </c>
      <c r="G67" s="11" t="str">
        <f>C67</f>
        <v>(540) Publication Related Expenses</v>
      </c>
      <c r="H67" s="10">
        <v>7456</v>
      </c>
      <c r="I67" s="12">
        <v>-78.113333333333301</v>
      </c>
      <c r="J67" s="12">
        <v>-1.8747199999999999</v>
      </c>
      <c r="K67" s="10">
        <v>4982.3999999999996</v>
      </c>
      <c r="L67" s="10">
        <v>7456</v>
      </c>
      <c r="M67" s="10">
        <f>L67-K67</f>
        <v>2473.6000000000004</v>
      </c>
      <c r="N67" s="13">
        <f>IF(L67&lt;&gt;0,IF(M67&lt;&gt;0,(IF(M67&lt;0,IF(L67&lt;0,(M67/L67)*(-1),M67/ABS(L67)),M67/ABS(L67))),0),IF(M67=0,0,(IF(M67&gt;0,1,-1))))</f>
        <v>0.33175965665236057</v>
      </c>
      <c r="O67" s="10">
        <v>7348.6000000000004</v>
      </c>
      <c r="P67" s="10">
        <f>H67-K67</f>
        <v>2473.6000000000004</v>
      </c>
      <c r="Q67" s="14">
        <v>7456</v>
      </c>
      <c r="R67" s="14">
        <v>2473.5999999999999</v>
      </c>
      <c r="S67" s="14">
        <v>0.33175965665236101</v>
      </c>
      <c r="T67" s="42"/>
    </row>
    <row r="68" spans="1:20" ht="16.5" customHeight="1">
      <c r="A68" s="4"/>
      <c r="B68" s="4"/>
      <c r="C68" s="3"/>
      <c r="D68" s="15"/>
      <c r="E68" s="15"/>
      <c r="F68" s="15"/>
      <c r="G68" s="16"/>
      <c r="H68" s="15"/>
      <c r="I68" s="17"/>
      <c r="J68" s="17"/>
      <c r="K68" s="15"/>
      <c r="L68" s="15"/>
      <c r="M68" s="15"/>
      <c r="N68" s="8"/>
      <c r="O68" s="15"/>
      <c r="P68" s="15"/>
      <c r="T68" s="6"/>
    </row>
    <row r="69" spans="1:20" ht="16.5" customHeight="1">
      <c r="A69" s="4"/>
      <c r="B69" s="4"/>
      <c r="C69" s="3" t="s">
        <v>37</v>
      </c>
      <c r="D69" s="15">
        <v>0</v>
      </c>
      <c r="E69" s="15">
        <v>0</v>
      </c>
      <c r="F69" s="15">
        <v>49.340000000000003</v>
      </c>
      <c r="G69" s="16" t="str">
        <f>C69</f>
        <v>(5500) SUPPLIES/OPERATING</v>
      </c>
      <c r="H69" s="15">
        <v>400</v>
      </c>
      <c r="I69" s="17">
        <v>0</v>
      </c>
      <c r="J69" s="17">
        <v>0</v>
      </c>
      <c r="K69" s="15">
        <v>10.75</v>
      </c>
      <c r="L69" s="15">
        <v>400</v>
      </c>
      <c r="M69" s="15">
        <f>L69-K69</f>
        <v>389.25</v>
      </c>
      <c r="N69" s="18">
        <f>IF(L69&lt;&gt;0,IF(M69&lt;&gt;0,(IF(M69&lt;0,IF(L69&lt;0,(M69/L69)*(-1),M69/ABS(L69)),M69/ABS(L69))),0),IF(M69=0,0,(IF(M69&gt;0,1,-1))))</f>
        <v>0.97312500000000002</v>
      </c>
      <c r="O69" s="15">
        <v>49.340000000000003</v>
      </c>
      <c r="P69" s="15">
        <f>H69-K69</f>
        <v>389.25</v>
      </c>
      <c r="Q69" s="19">
        <v>400</v>
      </c>
      <c r="R69" s="19">
        <v>389.25</v>
      </c>
      <c r="S69" s="19">
        <v>0.97312500000000002</v>
      </c>
      <c r="T69" s="6"/>
    </row>
    <row r="70" spans="1:20" ht="16.5" customHeight="1">
      <c r="C70" s="3" t="s">
        <v>38</v>
      </c>
      <c r="D70" s="15">
        <v>0</v>
      </c>
      <c r="E70" s="15">
        <v>0</v>
      </c>
      <c r="F70" s="15">
        <v>0</v>
      </c>
      <c r="G70" s="16" t="str">
        <f>C70</f>
        <v>(5502) REFERENCE MATERIAL/PERIODICALS</v>
      </c>
      <c r="H70" s="15">
        <v>0</v>
      </c>
      <c r="I70" s="17">
        <v>0</v>
      </c>
      <c r="J70" s="17">
        <v>0</v>
      </c>
      <c r="K70" s="15">
        <v>0</v>
      </c>
      <c r="L70" s="15">
        <v>0</v>
      </c>
      <c r="M70" s="15">
        <f>L70-K70</f>
        <v>0</v>
      </c>
      <c r="N70" s="18">
        <f>IF(L70&lt;&gt;0,IF(M70&lt;&gt;0,(IF(M70&lt;0,IF(L70&lt;0,(M70/L70)*(-1),M70/ABS(L70)),M70/ABS(L70))),0),IF(M70=0,0,(IF(M70&gt;0,1,-1))))</f>
        <v>0</v>
      </c>
      <c r="O70" s="15">
        <v>0</v>
      </c>
      <c r="P70" s="15">
        <f>H70-K70</f>
        <v>0</v>
      </c>
      <c r="Q70" s="19">
        <v>0</v>
      </c>
      <c r="R70" s="19">
        <v>0</v>
      </c>
      <c r="S70" s="19">
        <v>0</v>
      </c>
    </row>
    <row r="71" spans="1:20" ht="16.5" customHeight="1">
      <c r="C71" s="3" t="s">
        <v>39</v>
      </c>
      <c r="D71" s="15">
        <v>0</v>
      </c>
      <c r="E71" s="15">
        <v>8.3333333333333304</v>
      </c>
      <c r="F71" s="15">
        <v>0</v>
      </c>
      <c r="G71" s="16" t="str">
        <f>C71</f>
        <v>(5523) POSTAGE/E-MAIL</v>
      </c>
      <c r="H71" s="15">
        <v>150</v>
      </c>
      <c r="I71" s="17">
        <v>8.3333333333333304</v>
      </c>
      <c r="J71" s="17">
        <v>1</v>
      </c>
      <c r="K71" s="15">
        <v>23</v>
      </c>
      <c r="L71" s="15">
        <v>150</v>
      </c>
      <c r="M71" s="15">
        <f>L71-K71</f>
        <v>127</v>
      </c>
      <c r="N71" s="18">
        <f>IF(L71&lt;&gt;0,IF(M71&lt;&gt;0,(IF(M71&lt;0,IF(L71&lt;0,(M71/L71)*(-1),M71/ABS(L71)),M71/ABS(L71))),0),IF(M71=0,0,(IF(M71&gt;0,1,-1))))</f>
        <v>0.84666666666666668</v>
      </c>
      <c r="O71" s="15">
        <v>0</v>
      </c>
      <c r="P71" s="15">
        <f>H71-K71</f>
        <v>127</v>
      </c>
      <c r="Q71" s="19">
        <v>150</v>
      </c>
      <c r="R71" s="19">
        <v>127</v>
      </c>
      <c r="S71" s="19">
        <v>0.84666666666666701</v>
      </c>
    </row>
    <row r="72" spans="1:20" ht="16.5" customHeight="1">
      <c r="C72" s="3" t="s">
        <v>40</v>
      </c>
      <c r="D72" s="15">
        <v>46.770000000000003</v>
      </c>
      <c r="E72" s="15">
        <v>31.3333333333333</v>
      </c>
      <c r="F72" s="15">
        <v>26.82</v>
      </c>
      <c r="G72" s="16" t="str">
        <f>C72</f>
        <v>(5530) DEPRECIATION F/E</v>
      </c>
      <c r="H72" s="15">
        <v>376</v>
      </c>
      <c r="I72" s="17">
        <v>-15.436666666666699</v>
      </c>
      <c r="J72" s="17">
        <v>-0.492659574468087</v>
      </c>
      <c r="K72" s="15">
        <v>561.24000000000001</v>
      </c>
      <c r="L72" s="15">
        <v>376</v>
      </c>
      <c r="M72" s="15">
        <f>L72-K72</f>
        <v>-185.24000000000001</v>
      </c>
      <c r="N72" s="18">
        <f>IF(L72&lt;&gt;0,IF(M72&lt;&gt;0,(IF(M72&lt;0,IF(L72&lt;0,(M72/L72)*(-1),M72/ABS(L72)),M72/ABS(L72))),0),IF(M72=0,0,(IF(M72&gt;0,1,-1))))</f>
        <v>-0.49265957446808512</v>
      </c>
      <c r="O72" s="15">
        <v>321.83999999999997</v>
      </c>
      <c r="P72" s="15">
        <f>H72-K72</f>
        <v>-185.24000000000001</v>
      </c>
      <c r="Q72" s="19">
        <v>376</v>
      </c>
      <c r="R72" s="19">
        <v>-185.24000000000001</v>
      </c>
      <c r="S72" s="19">
        <v>-0.492659574468086</v>
      </c>
    </row>
    <row r="73" spans="1:20" ht="16.5" customHeight="1">
      <c r="C73" s="3" t="s">
        <v>41</v>
      </c>
      <c r="D73" s="15">
        <v>0</v>
      </c>
      <c r="E73" s="15">
        <v>0</v>
      </c>
      <c r="F73" s="15">
        <v>0</v>
      </c>
      <c r="G73" s="16" t="str">
        <f>C73</f>
        <v>(5560) ORG SUPPORT/CONTRIBUTION</v>
      </c>
      <c r="H73" s="15">
        <v>0</v>
      </c>
      <c r="I73" s="17">
        <v>0</v>
      </c>
      <c r="J73" s="17">
        <v>0</v>
      </c>
      <c r="K73" s="15">
        <v>-2680</v>
      </c>
      <c r="L73" s="15">
        <v>0</v>
      </c>
      <c r="M73" s="15">
        <f>L73-K73</f>
        <v>2680</v>
      </c>
      <c r="N73" s="18">
        <f>IF(L73&lt;&gt;0,IF(M73&lt;&gt;0,(IF(M73&lt;0,IF(L73&lt;0,(M73/L73)*(-1),M73/ABS(L73)),M73/ABS(L73))),0),IF(M73=0,0,(IF(M73&gt;0,1,-1))))</f>
        <v>1</v>
      </c>
      <c r="O73" s="15">
        <v>0</v>
      </c>
      <c r="P73" s="15">
        <f>H73-K73</f>
        <v>2680</v>
      </c>
      <c r="Q73" s="19">
        <v>0</v>
      </c>
      <c r="R73" s="19">
        <v>2680</v>
      </c>
      <c r="S73" s="19">
        <v>0</v>
      </c>
    </row>
    <row r="74" spans="1:20" ht="16.5" customHeight="1">
      <c r="C74" s="3" t="s">
        <v>42</v>
      </c>
      <c r="D74" s="15">
        <v>917.17999999999995</v>
      </c>
      <c r="E74" s="15">
        <v>8.3333333333333304</v>
      </c>
      <c r="F74" s="15">
        <v>0</v>
      </c>
      <c r="G74" s="16" t="str">
        <f>C74</f>
        <v>(5599) MISC EXPENSE</v>
      </c>
      <c r="H74" s="15">
        <v>532</v>
      </c>
      <c r="I74" s="17">
        <v>-908.84666666666703</v>
      </c>
      <c r="J74" s="17">
        <v>-109.0616</v>
      </c>
      <c r="K74" s="15">
        <v>2066.3899999999999</v>
      </c>
      <c r="L74" s="15">
        <v>532</v>
      </c>
      <c r="M74" s="15">
        <f>L74-K74</f>
        <v>-1534.3899999999999</v>
      </c>
      <c r="N74" s="18">
        <f>IF(L74&lt;&gt;0,IF(M74&lt;&gt;0,(IF(M74&lt;0,IF(L74&lt;0,(M74/L74)*(-1),M74/ABS(L74)),M74/ABS(L74))),0),IF(M74=0,0,(IF(M74&gt;0,1,-1))))</f>
        <v>-2.8841917293233079</v>
      </c>
      <c r="O74" s="15">
        <v>336.35000000000002</v>
      </c>
      <c r="P74" s="15">
        <f>H74-K74</f>
        <v>-1534.3899999999999</v>
      </c>
      <c r="Q74" s="19">
        <v>532</v>
      </c>
      <c r="R74" s="19">
        <v>-1534.3900000000001</v>
      </c>
      <c r="S74" s="19">
        <v>-2.8841917293233101</v>
      </c>
    </row>
    <row r="75" spans="1:20" ht="17.25" customHeight="1">
      <c r="A75" s="24"/>
      <c r="B75" s="24"/>
      <c r="C75" s="2" t="s">
        <v>43</v>
      </c>
      <c r="D75" s="10">
        <v>963.95000000000005</v>
      </c>
      <c r="E75" s="10">
        <v>48</v>
      </c>
      <c r="F75" s="10">
        <v>76.159999999999997</v>
      </c>
      <c r="G75" s="11" t="str">
        <f>C75</f>
        <v>(550) Operating Expenses</v>
      </c>
      <c r="H75" s="10">
        <v>1458</v>
      </c>
      <c r="I75" s="12">
        <v>-915.95000000000005</v>
      </c>
      <c r="J75" s="12">
        <v>-19.082291666666698</v>
      </c>
      <c r="K75" s="10">
        <v>-18.6200000000002</v>
      </c>
      <c r="L75" s="10">
        <v>1458</v>
      </c>
      <c r="M75" s="10">
        <f>L75-K75</f>
        <v>1476.6200000000001</v>
      </c>
      <c r="N75" s="13">
        <f>IF(L75&lt;&gt;0,IF(M75&lt;&gt;0,(IF(M75&lt;0,IF(L75&lt;0,(M75/L75)*(-1),M75/ABS(L75)),M75/ABS(L75))),0),IF(M75=0,0,(IF(M75&gt;0,1,-1))))</f>
        <v>1.0127709190672154</v>
      </c>
      <c r="O75" s="10">
        <v>707.52999999999997</v>
      </c>
      <c r="P75" s="10">
        <f>H75-K75</f>
        <v>1476.6200000000001</v>
      </c>
      <c r="Q75" s="14">
        <v>1458</v>
      </c>
      <c r="R75" s="14">
        <v>1476.6199999999999</v>
      </c>
      <c r="S75" s="14">
        <v>1.0127709190672201</v>
      </c>
      <c r="T75" s="42"/>
    </row>
    <row r="76" spans="1:20" ht="16.5" customHeight="1">
      <c r="A76" s="4"/>
      <c r="B76" s="4"/>
      <c r="C76" s="3"/>
      <c r="D76" s="15"/>
      <c r="E76" s="15"/>
      <c r="F76" s="15"/>
      <c r="G76" s="16"/>
      <c r="H76" s="15"/>
      <c r="I76" s="17"/>
      <c r="J76" s="17"/>
      <c r="K76" s="15"/>
      <c r="L76" s="15"/>
      <c r="M76" s="15"/>
      <c r="N76" s="8"/>
      <c r="O76" s="15"/>
      <c r="P76" s="15"/>
      <c r="T76" s="6"/>
    </row>
    <row r="77" spans="1:20" ht="17.25" customHeight="1">
      <c r="A77" s="24"/>
      <c r="B77" s="24"/>
      <c r="C77" s="2" t="s">
        <v>44</v>
      </c>
      <c r="D77" s="10">
        <v>20277.93</v>
      </c>
      <c r="E77" s="10">
        <v>18765.855105287701</v>
      </c>
      <c r="F77" s="10">
        <v>16806.720000000001</v>
      </c>
      <c r="G77" s="11" t="s">
        <v>72</v>
      </c>
      <c r="H77" s="10">
        <v>329338.92600408301</v>
      </c>
      <c r="I77" s="12">
        <v>-1512.07489471228</v>
      </c>
      <c r="J77" s="12">
        <v>-0.080575858985835497</v>
      </c>
      <c r="K77" s="10">
        <v>325080.56</v>
      </c>
      <c r="L77" s="10">
        <v>329338.92600408301</v>
      </c>
      <c r="M77" s="10">
        <f>L77-K77</f>
        <v>4258.3660040830146</v>
      </c>
      <c r="N77" s="13">
        <f>IF(L77&lt;&gt;0,IF(M77&lt;&gt;0,(IF(M77&lt;0,IF(L77&lt;0,(M77/L77)*(-1),M77/ABS(L77)),M77/ABS(L77))),0),IF(M77=0,0,(IF(M77&gt;0,1,-1))))</f>
        <v>0.012930041570701609</v>
      </c>
      <c r="O77" s="10">
        <v>318745.65000000002</v>
      </c>
      <c r="P77" s="10">
        <f>H77-K77</f>
        <v>4258.3660040830146</v>
      </c>
      <c r="Q77" s="14">
        <v>329338.92600408301</v>
      </c>
      <c r="R77" s="14">
        <v>4258.3660040825498</v>
      </c>
      <c r="S77" s="14">
        <v>0.0129300415707002</v>
      </c>
      <c r="T77" s="42"/>
    </row>
    <row r="78" spans="1:20" ht="16.5" customHeight="1">
      <c r="A78" s="4"/>
      <c r="B78" s="4"/>
      <c r="C78" s="3"/>
      <c r="D78" s="15"/>
      <c r="E78" s="15"/>
      <c r="F78" s="15"/>
      <c r="G78" s="16"/>
      <c r="H78" s="15"/>
      <c r="I78" s="17"/>
      <c r="J78" s="17"/>
      <c r="K78" s="15"/>
      <c r="L78" s="15"/>
      <c r="M78" s="15"/>
      <c r="N78" s="8"/>
      <c r="O78" s="15"/>
      <c r="P78" s="15"/>
      <c r="T78" s="6"/>
    </row>
    <row r="79" spans="1:20" ht="16.5" customHeight="1">
      <c r="A79" s="4"/>
      <c r="B79" s="4"/>
      <c r="C79" s="3" t="s">
        <v>45</v>
      </c>
      <c r="D79" s="15">
        <v>162.25</v>
      </c>
      <c r="E79" s="15">
        <v>0</v>
      </c>
      <c r="F79" s="15">
        <v>236</v>
      </c>
      <c r="G79" s="16" t="str">
        <f>C79</f>
        <v>(5901) IUT/CPU</v>
      </c>
      <c r="H79" s="15">
        <v>400</v>
      </c>
      <c r="I79" s="17">
        <v>-162.25</v>
      </c>
      <c r="J79" s="17">
        <v>0</v>
      </c>
      <c r="K79" s="15">
        <v>3098.25</v>
      </c>
      <c r="L79" s="15">
        <v>400</v>
      </c>
      <c r="M79" s="15">
        <f>L79-K79</f>
        <v>-2698.25</v>
      </c>
      <c r="N79" s="18">
        <f>IF(L79&lt;&gt;0,IF(M79&lt;&gt;0,(IF(M79&lt;0,IF(L79&lt;0,(M79/L79)*(-1),M79/ABS(L79)),M79/ABS(L79))),0),IF(M79=0,0,(IF(M79&gt;0,1,-1))))</f>
        <v>-6.7456250000000004</v>
      </c>
      <c r="O79" s="15">
        <v>1535</v>
      </c>
      <c r="P79" s="15">
        <f>H79-K79</f>
        <v>-2698.25</v>
      </c>
      <c r="Q79" s="19">
        <v>400</v>
      </c>
      <c r="R79" s="19">
        <v>-2698.25</v>
      </c>
      <c r="S79" s="19">
        <v>-6.7456250000000004</v>
      </c>
      <c r="T79" s="6"/>
    </row>
    <row r="80" spans="1:20" ht="16.5" customHeight="1">
      <c r="C80" s="3" t="s">
        <v>46</v>
      </c>
      <c r="D80" s="15">
        <v>-7488</v>
      </c>
      <c r="E80" s="15">
        <v>-7488</v>
      </c>
      <c r="F80" s="15">
        <v>-6771</v>
      </c>
      <c r="G80" s="16" t="str">
        <f>C80</f>
        <v>(5904) TRANSFER TO/FROM ENDOWMENT</v>
      </c>
      <c r="H80" s="15">
        <v>-7488</v>
      </c>
      <c r="I80" s="17">
        <v>0</v>
      </c>
      <c r="J80" s="17">
        <v>0</v>
      </c>
      <c r="K80" s="15">
        <v>-7488</v>
      </c>
      <c r="L80" s="15">
        <v>-7488</v>
      </c>
      <c r="M80" s="15">
        <f>L80-K80</f>
        <v>0</v>
      </c>
      <c r="N80" s="18">
        <f>IF(L80&lt;&gt;0,IF(M80&lt;&gt;0,(IF(M80&lt;0,IF(L80&lt;0,(M80/L80)*(-1),M80/ABS(L80)),M80/ABS(L80))),0),IF(M80=0,0,(IF(M80&gt;0,1,-1))))</f>
        <v>0</v>
      </c>
      <c r="O80" s="15">
        <v>-6771</v>
      </c>
      <c r="P80" s="15">
        <f>H80-K80</f>
        <v>0</v>
      </c>
      <c r="Q80" s="19">
        <v>-7488</v>
      </c>
      <c r="R80" s="19">
        <v>0</v>
      </c>
      <c r="S80" s="19">
        <v>0</v>
      </c>
    </row>
    <row r="81" spans="1:20" ht="16.5" customHeight="1">
      <c r="C81" s="3" t="s">
        <v>47</v>
      </c>
      <c r="D81" s="15">
        <v>0.91000000000000003</v>
      </c>
      <c r="E81" s="15">
        <v>8.3333333333333304</v>
      </c>
      <c r="F81" s="15">
        <v>2.4900000000000002</v>
      </c>
      <c r="G81" s="16" t="str">
        <f>C81</f>
        <v>(5905) IUT/TELEPHONE</v>
      </c>
      <c r="H81" s="15">
        <v>100</v>
      </c>
      <c r="I81" s="17">
        <v>7.4233333333333302</v>
      </c>
      <c r="J81" s="17">
        <v>0.89080000000000004</v>
      </c>
      <c r="K81" s="15">
        <v>6.6500000000000004</v>
      </c>
      <c r="L81" s="15">
        <v>100</v>
      </c>
      <c r="M81" s="15">
        <f>L81-K81</f>
        <v>93.349999999999994</v>
      </c>
      <c r="N81" s="18">
        <f>IF(L81&lt;&gt;0,IF(M81&lt;&gt;0,(IF(M81&lt;0,IF(L81&lt;0,(M81/L81)*(-1),M81/ABS(L81)),M81/ABS(L81))),0),IF(M81=0,0,(IF(M81&gt;0,1,-1))))</f>
        <v>0.9335</v>
      </c>
      <c r="O81" s="15">
        <v>30.940000000000001</v>
      </c>
      <c r="P81" s="15">
        <f>H81-K81</f>
        <v>93.349999999999994</v>
      </c>
      <c r="Q81" s="19">
        <v>100</v>
      </c>
      <c r="R81" s="19">
        <v>93.349999999999994</v>
      </c>
      <c r="S81" s="19">
        <v>0.9335</v>
      </c>
    </row>
    <row r="82" spans="1:20" ht="16.5" customHeight="1">
      <c r="C82" s="3" t="s">
        <v>48</v>
      </c>
      <c r="D82" s="15">
        <v>49.399999999999999</v>
      </c>
      <c r="E82" s="15">
        <v>0</v>
      </c>
      <c r="F82" s="15">
        <v>0</v>
      </c>
      <c r="G82" s="16" t="str">
        <f>C82</f>
        <v>(5909) IUT/DIST CTR</v>
      </c>
      <c r="H82" s="15">
        <v>25</v>
      </c>
      <c r="I82" s="17">
        <v>-49.399999999999999</v>
      </c>
      <c r="J82" s="17">
        <v>0</v>
      </c>
      <c r="K82" s="15">
        <v>150.13</v>
      </c>
      <c r="L82" s="15">
        <v>25</v>
      </c>
      <c r="M82" s="15">
        <f>L82-K82</f>
        <v>-125.13</v>
      </c>
      <c r="N82" s="18">
        <f>IF(L82&lt;&gt;0,IF(M82&lt;&gt;0,(IF(M82&lt;0,IF(L82&lt;0,(M82/L82)*(-1),M82/ABS(L82)),M82/ABS(L82))),0),IF(M82=0,0,(IF(M82&gt;0,1,-1))))</f>
        <v>-5.0051999999999994</v>
      </c>
      <c r="O82" s="15">
        <v>30.27</v>
      </c>
      <c r="P82" s="15">
        <f>H82-K82</f>
        <v>-125.13</v>
      </c>
      <c r="Q82" s="19">
        <v>25</v>
      </c>
      <c r="R82" s="19">
        <v>-125.13</v>
      </c>
      <c r="S82" s="19">
        <v>-5.0052000000000003</v>
      </c>
    </row>
    <row r="83" spans="1:20" ht="16.5" customHeight="1">
      <c r="C83" s="3" t="s">
        <v>49</v>
      </c>
      <c r="D83" s="15">
        <v>4.2000000000000002</v>
      </c>
      <c r="E83" s="15">
        <v>25</v>
      </c>
      <c r="F83" s="15">
        <v>1.21</v>
      </c>
      <c r="G83" s="16" t="str">
        <f>C83</f>
        <v>(5910) IUT/REPRO CTR</v>
      </c>
      <c r="H83" s="15">
        <v>910</v>
      </c>
      <c r="I83" s="17">
        <v>20.800000000000001</v>
      </c>
      <c r="J83" s="17">
        <v>0.83199999999999996</v>
      </c>
      <c r="K83" s="15">
        <v>531.74000000000001</v>
      </c>
      <c r="L83" s="15">
        <v>910</v>
      </c>
      <c r="M83" s="15">
        <f>L83-K83</f>
        <v>378.25999999999999</v>
      </c>
      <c r="N83" s="18">
        <f>IF(L83&lt;&gt;0,IF(M83&lt;&gt;0,(IF(M83&lt;0,IF(L83&lt;0,(M83/L83)*(-1),M83/ABS(L83)),M83/ABS(L83))),0),IF(M83=0,0,(IF(M83&gt;0,1,-1))))</f>
        <v>0.41567032967032969</v>
      </c>
      <c r="O83" s="15">
        <v>568.04999999999995</v>
      </c>
      <c r="P83" s="15">
        <f>H83-K83</f>
        <v>378.25999999999999</v>
      </c>
      <c r="Q83" s="19">
        <v>910</v>
      </c>
      <c r="R83" s="19">
        <v>378.25999999999999</v>
      </c>
      <c r="S83" s="19">
        <v>0.41567032967033002</v>
      </c>
    </row>
    <row r="84" spans="1:20" ht="16.5" customHeight="1">
      <c r="C84" s="3" t="s">
        <v>50</v>
      </c>
      <c r="D84" s="15">
        <v>0</v>
      </c>
      <c r="E84" s="15">
        <v>250</v>
      </c>
      <c r="F84" s="15">
        <v>0</v>
      </c>
      <c r="G84" s="16" t="str">
        <f>C84</f>
        <v>(5912) IUT-Copyediting/Proofreading</v>
      </c>
      <c r="H84" s="15">
        <v>3000</v>
      </c>
      <c r="I84" s="17">
        <v>250</v>
      </c>
      <c r="J84" s="17">
        <v>1</v>
      </c>
      <c r="K84" s="15">
        <v>2060</v>
      </c>
      <c r="L84" s="15">
        <v>3000</v>
      </c>
      <c r="M84" s="15">
        <f>L84-K84</f>
        <v>940</v>
      </c>
      <c r="N84" s="18">
        <f>IF(L84&lt;&gt;0,IF(M84&lt;&gt;0,(IF(M84&lt;0,IF(L84&lt;0,(M84/L84)*(-1),M84/ABS(L84)),M84/ABS(L84))),0),IF(M84=0,0,(IF(M84&gt;0,1,-1))))</f>
        <v>0.31333333333333335</v>
      </c>
      <c r="O84" s="15">
        <v>1235</v>
      </c>
      <c r="P84" s="15">
        <f>H84-K84</f>
        <v>940</v>
      </c>
      <c r="Q84" s="19">
        <v>3000</v>
      </c>
      <c r="R84" s="19">
        <v>940</v>
      </c>
      <c r="S84" s="19">
        <v>0.31333333333333302</v>
      </c>
    </row>
    <row r="85" spans="1:20" ht="16.5" customHeight="1">
      <c r="C85" s="3" t="s">
        <v>51</v>
      </c>
      <c r="D85" s="15">
        <v>0</v>
      </c>
      <c r="E85" s="15">
        <v>116.666666666667</v>
      </c>
      <c r="F85" s="15">
        <v>475.26999999999998</v>
      </c>
      <c r="G85" s="16" t="str">
        <f>C85</f>
        <v>(5940) IUT/REGISTRATION PROCESSING</v>
      </c>
      <c r="H85" s="15">
        <v>2275</v>
      </c>
      <c r="I85" s="17">
        <v>116.666666666667</v>
      </c>
      <c r="J85" s="17">
        <v>1</v>
      </c>
      <c r="K85" s="15">
        <v>3178.8600000000001</v>
      </c>
      <c r="L85" s="15">
        <v>2275</v>
      </c>
      <c r="M85" s="15">
        <f>L85-K85</f>
        <v>-903.86000000000013</v>
      </c>
      <c r="N85" s="18">
        <f>IF(L85&lt;&gt;0,IF(M85&lt;&gt;0,(IF(M85&lt;0,IF(L85&lt;0,(M85/L85)*(-1),M85/ABS(L85)),M85/ABS(L85))),0),IF(M85=0,0,(IF(M85&gt;0,1,-1))))</f>
        <v>-0.39730109890109894</v>
      </c>
      <c r="O85" s="15">
        <v>3365.6900000000001</v>
      </c>
      <c r="P85" s="15">
        <f>H85-K85</f>
        <v>-903.86000000000013</v>
      </c>
      <c r="Q85" s="19">
        <v>2275</v>
      </c>
      <c r="R85" s="19">
        <v>-903.86000000000001</v>
      </c>
      <c r="S85" s="19">
        <v>-0.39730109890109899</v>
      </c>
    </row>
    <row r="86" spans="1:20" ht="13.5" hidden="1">
      <c r="A86" s="4"/>
      <c r="B86" s="4"/>
      <c r="C86" s="3" t="s">
        <v>52</v>
      </c>
      <c r="D86" s="15">
        <v>-7271.2399999999998</v>
      </c>
      <c r="E86" s="15">
        <v>-7088</v>
      </c>
      <c r="F86" s="15">
        <v>-6056.0299999999997</v>
      </c>
      <c r="G86" s="16" t="str">
        <f>C86</f>
        <v>(590) IUT</v>
      </c>
      <c r="H86" s="15">
        <v>-777.99999999999795</v>
      </c>
      <c r="I86" s="17">
        <v>183.240000000001</v>
      </c>
      <c r="J86" s="17">
        <v>-0.025852144469526099</v>
      </c>
      <c r="K86" s="15">
        <v>1537.6300000000001</v>
      </c>
      <c r="L86" s="15">
        <v>-778</v>
      </c>
      <c r="M86" s="15">
        <f>L86-K86</f>
        <v>-2315.6300000000001</v>
      </c>
      <c r="N86" s="18">
        <f>IF(L86&lt;&gt;0,IF(M86&lt;&gt;0,(IF(M86&lt;0,IF(L86&lt;0,(M86/L86)*(-1),M86/ABS(L86)),M86/ABS(L86))),0),IF(M86=0,0,(IF(M86&gt;0,1,-1))))</f>
        <v>-2.9763881748071999</v>
      </c>
      <c r="O86" s="15">
        <v>-6.0500000000001801</v>
      </c>
      <c r="P86" s="15">
        <f>H86-K86</f>
        <v>-2315.6299999999983</v>
      </c>
      <c r="Q86" s="19">
        <v>-777.99999999999795</v>
      </c>
      <c r="R86" s="19">
        <v>-2315.6300000000001</v>
      </c>
      <c r="S86" s="19">
        <v>2.9763881748071999</v>
      </c>
      <c r="T86" s="6"/>
    </row>
    <row r="87" spans="1:20" ht="16.5" customHeight="1">
      <c r="A87" s="4"/>
      <c r="B87" s="4"/>
      <c r="C87" s="3"/>
      <c r="D87" s="15"/>
      <c r="E87" s="15"/>
      <c r="F87" s="15"/>
      <c r="G87" s="16"/>
      <c r="H87" s="15"/>
      <c r="I87" s="17"/>
      <c r="J87" s="17"/>
      <c r="K87" s="15"/>
      <c r="L87" s="15"/>
      <c r="M87" s="15"/>
      <c r="N87" s="8"/>
      <c r="O87" s="15"/>
      <c r="P87" s="15"/>
      <c r="T87" s="6"/>
    </row>
    <row r="88" spans="1:20" ht="16.5" customHeight="1">
      <c r="A88" s="24"/>
      <c r="B88" s="24"/>
      <c r="C88" s="2" t="s">
        <v>53</v>
      </c>
      <c r="D88" s="10">
        <v>-7271.2399999999998</v>
      </c>
      <c r="E88" s="10">
        <v>-7088</v>
      </c>
      <c r="F88" s="10">
        <v>-6056.0299999999997</v>
      </c>
      <c r="G88" s="11" t="str">
        <f>C88</f>
        <v>(52) Total Indirect Expenses</v>
      </c>
      <c r="H88" s="10">
        <v>-777.99999999999795</v>
      </c>
      <c r="I88" s="12">
        <v>183.240000000001</v>
      </c>
      <c r="J88" s="12">
        <v>-0.025852144469526099</v>
      </c>
      <c r="K88" s="10">
        <v>1537.6300000000001</v>
      </c>
      <c r="L88" s="10">
        <v>-778</v>
      </c>
      <c r="M88" s="10">
        <f>L88-K88</f>
        <v>-2315.6300000000001</v>
      </c>
      <c r="N88" s="13">
        <f>IF(L88&lt;&gt;0,IF(M88&lt;&gt;0,(IF(M88&lt;0,IF(L88&lt;0,(M88/L88)*(-1),M88/ABS(L88)),M88/ABS(L88))),0),IF(M88=0,0,(IF(M88&gt;0,1,-1))))</f>
        <v>-2.9763881748071999</v>
      </c>
      <c r="O88" s="10">
        <v>-6.0500000000001801</v>
      </c>
      <c r="P88" s="10">
        <f>H88-K88</f>
        <v>-2315.6299999999983</v>
      </c>
      <c r="Q88" s="14">
        <v>-777.99999999999795</v>
      </c>
      <c r="R88" s="14">
        <v>-2315.6300000000001</v>
      </c>
      <c r="S88" s="14">
        <v>2.9763881748071999</v>
      </c>
      <c r="T88" s="42"/>
    </row>
    <row r="89" spans="1:20" ht="16.5" customHeight="1">
      <c r="A89" s="4"/>
      <c r="B89" s="4"/>
      <c r="C89" s="3"/>
      <c r="D89" s="15"/>
      <c r="E89" s="15"/>
      <c r="F89" s="15"/>
      <c r="G89" s="16"/>
      <c r="H89" s="15"/>
      <c r="I89" s="17"/>
      <c r="J89" s="17"/>
      <c r="K89" s="15"/>
      <c r="L89" s="15"/>
      <c r="M89" s="15"/>
      <c r="N89" s="8"/>
      <c r="O89" s="15"/>
      <c r="P89" s="15"/>
      <c r="T89" s="6"/>
    </row>
    <row r="90" spans="1:20" ht="17.25" customHeight="1">
      <c r="A90" s="24"/>
      <c r="B90" s="24"/>
      <c r="C90" s="2" t="s">
        <v>54</v>
      </c>
      <c r="D90" s="10">
        <v>13006.690000000001</v>
      </c>
      <c r="E90" s="10">
        <v>11677.855105287699</v>
      </c>
      <c r="F90" s="10">
        <v>10750.690000000001</v>
      </c>
      <c r="G90" s="11" t="s">
        <v>73</v>
      </c>
      <c r="H90" s="10">
        <v>328560.92600408301</v>
      </c>
      <c r="I90" s="12">
        <v>-1328.8348947122799</v>
      </c>
      <c r="J90" s="12">
        <v>-0.113791007229623</v>
      </c>
      <c r="K90" s="10">
        <v>326618.19</v>
      </c>
      <c r="L90" s="10">
        <v>328560.92600408301</v>
      </c>
      <c r="M90" s="10">
        <f>L90-K90</f>
        <v>1942.7360040830099</v>
      </c>
      <c r="N90" s="13">
        <f>IF(L90&lt;&gt;0,IF(M90&lt;&gt;0,(IF(M90&lt;0,IF(L90&lt;0,(M90/L90)*(-1),M90/ABS(L90)),M90/ABS(L90))),0),IF(M90=0,0,(IF(M90&gt;0,1,-1))))</f>
        <v>0.0059128637957967878</v>
      </c>
      <c r="O90" s="10">
        <v>318739.59999999998</v>
      </c>
      <c r="P90" s="10">
        <f>H90-K90</f>
        <v>1942.7360040830099</v>
      </c>
      <c r="Q90" s="14">
        <v>328560.92600408301</v>
      </c>
      <c r="R90" s="14">
        <v>1942.7360040825399</v>
      </c>
      <c r="S90" s="14">
        <v>0.0059128637957953801</v>
      </c>
      <c r="T90" s="42"/>
    </row>
    <row r="91" spans="1:20" ht="16.5" customHeight="1">
      <c r="A91" s="4"/>
      <c r="B91" s="4"/>
      <c r="C91" s="3"/>
      <c r="D91" s="15"/>
      <c r="E91" s="15"/>
      <c r="F91" s="15"/>
      <c r="G91" s="16"/>
      <c r="H91" s="15"/>
      <c r="I91" s="17"/>
      <c r="J91" s="17"/>
      <c r="K91" s="15"/>
      <c r="L91" s="15"/>
      <c r="M91" s="15"/>
      <c r="N91" s="8"/>
      <c r="O91" s="15"/>
      <c r="P91" s="15"/>
      <c r="T91" s="6"/>
    </row>
    <row r="92" spans="1:20" ht="17.25" customHeight="1">
      <c r="A92" s="24"/>
      <c r="B92" s="24"/>
      <c r="C92" s="2" t="s">
        <v>55</v>
      </c>
      <c r="D92" s="10">
        <v>2602.5100000000002</v>
      </c>
      <c r="E92" s="10">
        <v>5880.4782280456502</v>
      </c>
      <c r="F92" s="10">
        <v>14392.09</v>
      </c>
      <c r="G92" s="11" t="s">
        <v>74</v>
      </c>
      <c r="H92" s="10">
        <v>-4360.92600408207</v>
      </c>
      <c r="I92" s="12">
        <v>3277.96822804565</v>
      </c>
      <c r="J92" s="12">
        <v>0.55743225311371702</v>
      </c>
      <c r="K92" s="10">
        <v>9122.3199999999997</v>
      </c>
      <c r="L92" s="10">
        <v>-4360.92600408207</v>
      </c>
      <c r="M92" s="10">
        <f>K92-L92</f>
        <v>13483.24600408207</v>
      </c>
      <c r="N92" s="13">
        <f>IF(L92&lt;&gt;0,IF(M92&lt;&gt;0,(IF(M92&lt;0,IF(L92&lt;0,(M92/L92)*(-1),M92/ABS(L92)),M92/ABS(L92))),0),IF(M92=0,0,(IF(M92&gt;0,1,-1))))</f>
        <v>3.0918309532106254</v>
      </c>
      <c r="O92" s="10">
        <v>23510.580000000002</v>
      </c>
      <c r="P92" s="10">
        <f>H92-K92</f>
        <v>-13483.24600408207</v>
      </c>
      <c r="Q92" s="14">
        <v>-4360.92600408207</v>
      </c>
      <c r="R92" s="14">
        <v>-13483.246004082101</v>
      </c>
      <c r="S92" s="14">
        <v>3.0918309532106201</v>
      </c>
      <c r="T92" s="42"/>
    </row>
    <row r="93" spans="1:20" ht="16.5" customHeight="1">
      <c r="A93" s="4"/>
      <c r="B93" s="4"/>
      <c r="C93" s="3"/>
      <c r="D93" s="15"/>
      <c r="E93" s="15"/>
      <c r="F93" s="15"/>
      <c r="G93" s="16"/>
      <c r="H93" s="15"/>
      <c r="I93" s="17"/>
      <c r="J93" s="17"/>
      <c r="K93" s="15"/>
      <c r="L93" s="15"/>
      <c r="M93" s="15"/>
      <c r="N93" s="8"/>
      <c r="O93" s="15"/>
      <c r="P93" s="15"/>
      <c r="T93" s="6"/>
    </row>
    <row r="94" spans="1:20" ht="16.5" customHeight="1">
      <c r="A94" s="4"/>
      <c r="B94" s="4"/>
      <c r="C94" s="3" t="s">
        <v>56</v>
      </c>
      <c r="D94" s="15">
        <v>0</v>
      </c>
      <c r="E94" s="15">
        <v>448.83333333333297</v>
      </c>
      <c r="F94" s="15">
        <v>0</v>
      </c>
      <c r="G94" s="16" t="str">
        <f>C94</f>
        <v>(5911) IUT/OVERHEAD</v>
      </c>
      <c r="H94" s="15">
        <v>34030</v>
      </c>
      <c r="I94" s="17">
        <v>448.83333333333297</v>
      </c>
      <c r="J94" s="17">
        <v>1</v>
      </c>
      <c r="K94" s="15">
        <v>35885.389999999999</v>
      </c>
      <c r="L94" s="15">
        <v>34030</v>
      </c>
      <c r="M94" s="15">
        <f>L94-K94</f>
        <v>-1855.3899999999994</v>
      </c>
      <c r="N94" s="18">
        <f>IF(L94&lt;&gt;0,IF(M94&lt;&gt;0,(IF(M94&lt;0,IF(L94&lt;0,(M94/L94)*(-1),M94/ABS(L94)),M94/ABS(L94))),0),IF(M94=0,0,(IF(M94&gt;0,1,-1))))</f>
        <v>-0.054522186306200392</v>
      </c>
      <c r="O94" s="15">
        <v>32664.860000000001</v>
      </c>
      <c r="P94" s="15">
        <f>H94-K94</f>
        <v>-1855.3899999999994</v>
      </c>
      <c r="Q94" s="19">
        <v>34030</v>
      </c>
      <c r="R94" s="19">
        <v>-1855.3900000000001</v>
      </c>
      <c r="S94" s="19">
        <v>-0.054522186306200399</v>
      </c>
      <c r="T94" s="6"/>
    </row>
    <row r="95" spans="1:20" ht="16.5" customHeight="1">
      <c r="A95" s="4"/>
      <c r="B95" s="4"/>
      <c r="C95" s="3" t="s">
        <v>57</v>
      </c>
      <c r="D95" s="15">
        <v>0</v>
      </c>
      <c r="E95" s="15">
        <v>0</v>
      </c>
      <c r="F95" s="15">
        <v>-100</v>
      </c>
      <c r="G95" s="16" t="str">
        <f>C95</f>
        <v>(5600) TAXES/INCOME</v>
      </c>
      <c r="H95" s="15">
        <v>0</v>
      </c>
      <c r="I95" s="17">
        <v>0</v>
      </c>
      <c r="J95" s="17">
        <v>0</v>
      </c>
      <c r="K95" s="15">
        <v>0</v>
      </c>
      <c r="L95" s="15">
        <v>0</v>
      </c>
      <c r="M95" s="15">
        <f>L95-K95</f>
        <v>0</v>
      </c>
      <c r="N95" s="18">
        <f>IF(L95&lt;&gt;0,IF(M95&lt;&gt;0,(IF(M95&lt;0,IF(L95&lt;0,(M95/L95)*(-1),M95/ABS(L95)),M95/ABS(L95))),0),IF(M95=0,0,(IF(M95&gt;0,1,-1))))</f>
        <v>0</v>
      </c>
      <c r="O95" s="15">
        <v>-663</v>
      </c>
      <c r="P95" s="15">
        <f>H95-K95</f>
        <v>0</v>
      </c>
      <c r="Q95" s="19">
        <v>0</v>
      </c>
      <c r="R95" s="19">
        <v>0</v>
      </c>
      <c r="S95" s="19">
        <v>0</v>
      </c>
      <c r="T95" s="6"/>
    </row>
    <row r="96" spans="1:20" ht="17.25" customHeight="1">
      <c r="A96" s="24"/>
      <c r="B96" s="24"/>
      <c r="C96" s="2" t="s">
        <v>58</v>
      </c>
      <c r="D96" s="10">
        <v>0</v>
      </c>
      <c r="E96" s="10">
        <v>448.83333333333297</v>
      </c>
      <c r="F96" s="10">
        <v>-100</v>
      </c>
      <c r="G96" s="11" t="str">
        <f>C96</f>
        <v>(OH&amp;TX) TOTAL OVERHEAD /TAXES</v>
      </c>
      <c r="H96" s="10">
        <v>34030</v>
      </c>
      <c r="I96" s="12">
        <v>448.83333333333297</v>
      </c>
      <c r="J96" s="12">
        <v>1</v>
      </c>
      <c r="K96" s="10">
        <v>35885.389999999999</v>
      </c>
      <c r="L96" s="10">
        <v>34030</v>
      </c>
      <c r="M96" s="10">
        <f>L96-K96</f>
        <v>-1855.3899999999994</v>
      </c>
      <c r="N96" s="13">
        <f>IF(L96&lt;&gt;0,IF(M96&lt;&gt;0,(IF(M96&lt;0,IF(L96&lt;0,(M96/L96)*(-1),M96/ABS(L96)),M96/ABS(L96))),0),IF(M96=0,0,(IF(M96&gt;0,1,-1))))</f>
        <v>-0.054522186306200392</v>
      </c>
      <c r="O96" s="10">
        <v>32001.860000000001</v>
      </c>
      <c r="P96" s="10">
        <f>H96-K96</f>
        <v>-1855.3899999999994</v>
      </c>
      <c r="Q96" s="14">
        <v>34030</v>
      </c>
      <c r="R96" s="14">
        <v>-1855.3900000000001</v>
      </c>
      <c r="S96" s="14">
        <v>-0.054522186306200399</v>
      </c>
      <c r="T96" s="42"/>
    </row>
    <row r="97" spans="1:20" ht="16.5" customHeight="1">
      <c r="A97" s="4"/>
      <c r="B97" s="4"/>
      <c r="C97" s="3"/>
      <c r="D97" s="15"/>
      <c r="E97" s="15"/>
      <c r="F97" s="15"/>
      <c r="G97" s="16"/>
      <c r="H97" s="15"/>
      <c r="I97" s="17"/>
      <c r="J97" s="17"/>
      <c r="K97" s="15"/>
      <c r="L97" s="15"/>
      <c r="M97" s="15"/>
      <c r="N97" s="8"/>
      <c r="O97" s="15"/>
      <c r="P97" s="15"/>
      <c r="T97" s="6"/>
    </row>
    <row r="98" spans="1:20" ht="17.25" customHeight="1">
      <c r="A98" s="24"/>
      <c r="B98" s="24"/>
      <c r="C98" s="2" t="s">
        <v>59</v>
      </c>
      <c r="D98" s="10">
        <v>13006.690000000001</v>
      </c>
      <c r="E98" s="10">
        <v>12126.6884386211</v>
      </c>
      <c r="F98" s="10">
        <v>10650.690000000001</v>
      </c>
      <c r="G98" s="11" t="s">
        <v>75</v>
      </c>
      <c r="H98" s="10">
        <v>362590.92600408202</v>
      </c>
      <c r="I98" s="12">
        <v>-880.00156137894703</v>
      </c>
      <c r="J98" s="12">
        <v>-0.072567343164875897</v>
      </c>
      <c r="K98" s="10">
        <v>362503.58000000002</v>
      </c>
      <c r="L98" s="10">
        <v>362590.92600408202</v>
      </c>
      <c r="M98" s="10">
        <f>L98-K98</f>
        <v>87.346004082006402</v>
      </c>
      <c r="N98" s="13">
        <f>IF(L98&lt;&gt;0,IF(M98&lt;&gt;0,(IF(M98&lt;0,IF(L98&lt;0,(M98/L98)*(-1),M98/ABS(L98)),M98/ABS(L98))),0),IF(M98=0,0,(IF(M98&gt;0,1,-1))))</f>
        <v>0.00024089407047385149</v>
      </c>
      <c r="O98" s="10">
        <v>350741.46000000002</v>
      </c>
      <c r="P98" s="10">
        <f>H98-K98</f>
        <v>87.346004082006402</v>
      </c>
      <c r="Q98" s="20">
        <v>362590.92600408202</v>
      </c>
      <c r="R98" s="20">
        <v>87.346004082413899</v>
      </c>
      <c r="S98" s="20">
        <v>0.00024089407047497499</v>
      </c>
      <c r="T98" s="42"/>
    </row>
    <row r="99" spans="1:20" ht="16.5" customHeight="1">
      <c r="A99" s="4"/>
      <c r="B99" s="4"/>
      <c r="C99" s="3"/>
      <c r="D99" s="15"/>
      <c r="E99" s="15"/>
      <c r="F99" s="15"/>
      <c r="G99" s="16"/>
      <c r="H99" s="15"/>
      <c r="I99" s="17"/>
      <c r="J99" s="17"/>
      <c r="K99" s="15"/>
      <c r="L99" s="15"/>
      <c r="M99" s="15"/>
      <c r="N99" s="8"/>
      <c r="O99" s="15"/>
      <c r="P99" s="15"/>
      <c r="T99" s="6"/>
    </row>
    <row r="100" spans="1:20" ht="17.25" customHeight="1">
      <c r="A100" s="24"/>
      <c r="B100" s="24"/>
      <c r="C100" s="4" t="s">
        <v>60</v>
      </c>
      <c r="D100" s="10">
        <v>2602.5100000000002</v>
      </c>
      <c r="E100" s="10">
        <v>5431.6448947123199</v>
      </c>
      <c r="F100" s="10">
        <v>14492.09</v>
      </c>
      <c r="G100" s="11" t="s">
        <v>76</v>
      </c>
      <c r="H100" s="10">
        <v>-38390.926004082103</v>
      </c>
      <c r="I100" s="12">
        <v>2829.1348947123201</v>
      </c>
      <c r="J100" s="12">
        <v>0.52086153449877903</v>
      </c>
      <c r="K100" s="10">
        <v>-26763.07</v>
      </c>
      <c r="L100" s="10">
        <v>-38390.926004082103</v>
      </c>
      <c r="M100" s="10">
        <f>K100-L100</f>
        <v>11627.856004082103</v>
      </c>
      <c r="N100" s="13">
        <f>IF(L100&lt;&gt;0,IF(M100&lt;&gt;0,(IF(M100&lt;0,IF(L100&lt;0,(M100/L100)*(-1),M100/ABS(L100)),M100/ABS(L100))),0),IF(M100=0,0,(IF(M100&gt;0,1,-1))))</f>
        <v>0.30288032132503695</v>
      </c>
      <c r="O100" s="10">
        <v>-8491.2800000000007</v>
      </c>
      <c r="P100" s="10">
        <f>H100-K100</f>
        <v>-11627.856004082103</v>
      </c>
      <c r="Q100" s="21">
        <v>-38390.926004082103</v>
      </c>
      <c r="R100" s="21">
        <v>-11627.856004082099</v>
      </c>
      <c r="S100" s="21">
        <v>0.30288032132503601</v>
      </c>
      <c r="T100" s="42"/>
    </row>
    <row r="101" spans="1:20" ht="16.5" customHeight="1">
      <c r="A101" s="4"/>
      <c r="B101" s="4"/>
      <c r="C101" s="3"/>
      <c r="D101" s="15"/>
      <c r="E101" s="15"/>
      <c r="F101" s="15"/>
      <c r="G101" s="16"/>
      <c r="H101" s="15"/>
      <c r="I101" s="17"/>
      <c r="J101" s="17"/>
      <c r="K101" s="15"/>
      <c r="L101" s="15"/>
      <c r="M101" s="15"/>
      <c r="N101" s="8"/>
      <c r="O101" s="15"/>
      <c r="P101" s="15"/>
      <c r="T101" s="6"/>
    </row>
    <row r="102" spans="1:20" ht="13.5" customHeight="1">
      <c r="A102" s="6"/>
      <c r="B102" s="6"/>
      <c r="C102" s="4"/>
      <c r="D102" s="15"/>
      <c r="E102" s="15"/>
      <c r="F102" s="15"/>
      <c r="G102" s="16" t="s">
        <v>77</v>
      </c>
      <c r="H102" s="15"/>
      <c r="I102" s="17"/>
      <c r="J102" s="17"/>
      <c r="K102" s="15"/>
      <c r="L102" s="15"/>
      <c r="M102" s="15"/>
      <c r="N102" s="8"/>
      <c r="O102" s="15"/>
      <c r="P102" s="15"/>
      <c r="Q102" s="22"/>
      <c r="R102" s="22"/>
      <c r="S102" s="22"/>
      <c r="T102" s="6"/>
    </row>
    <row r="103" spans="3:19" ht="13.5" customHeight="1">
      <c r="C103" s="2" t="s">
        <v>61</v>
      </c>
      <c r="D103" s="10">
        <v>2602.5100000000002</v>
      </c>
      <c r="E103" s="10">
        <v>5431.6448947123199</v>
      </c>
      <c r="F103" s="10">
        <v>14492.09</v>
      </c>
      <c r="G103" s="11" t="s">
        <v>78</v>
      </c>
      <c r="H103" s="10">
        <v>-38390.926004082103</v>
      </c>
      <c r="I103" s="12">
        <v>2829.1348947123201</v>
      </c>
      <c r="J103" s="12">
        <v>0.52086153449877903</v>
      </c>
      <c r="K103" s="10">
        <v>-26763.07</v>
      </c>
      <c r="L103" s="10">
        <v>-38390.926004082103</v>
      </c>
      <c r="M103" s="10">
        <f>K103-L103</f>
        <v>11627.856004082103</v>
      </c>
      <c r="N103" s="13">
        <f>IF(L103&lt;&gt;0,IF(M103&lt;&gt;0,(IF(M103&lt;0,IF(L103&lt;0,(M103/L103)*(-1),M103/ABS(L103)),M103/ABS(L103))),0),IF(M103=0,0,(IF(M103&gt;0,1,-1))))</f>
        <v>0.30288032132503695</v>
      </c>
      <c r="O103" s="10">
        <v>-8491.2800000000007</v>
      </c>
      <c r="P103" s="10">
        <f>H103-K103</f>
        <v>-11627.856004082103</v>
      </c>
      <c r="Q103" s="20">
        <v>-38390.926004082103</v>
      </c>
      <c r="R103" s="20">
        <v>-11627.856004082099</v>
      </c>
      <c r="S103" s="20">
        <v>0.30288032132503601</v>
      </c>
    </row>
    <row r="104" spans="3:19" ht="13.5" customHeight="1">
      <c r="C104" s="2" t="s">
        <v>62</v>
      </c>
      <c r="D104" s="10">
        <v>401192.57000000001</v>
      </c>
      <c r="E104" s="10">
        <v>5431.6448947123199</v>
      </c>
      <c r="F104" s="10">
        <v>421573.15000000002</v>
      </c>
      <c r="G104" s="11" t="s">
        <v>79</v>
      </c>
      <c r="H104" s="10">
        <v>-38390.926004082103</v>
      </c>
      <c r="I104" s="12">
        <v>-395760.92510528798</v>
      </c>
      <c r="J104" s="12">
        <v>-72.862076364852101</v>
      </c>
      <c r="K104" s="10">
        <v>371826.98999999999</v>
      </c>
      <c r="L104" s="10">
        <v>-38390.926004082103</v>
      </c>
      <c r="M104" s="10">
        <f>K104-L104</f>
        <v>410217.91600408207</v>
      </c>
      <c r="N104" s="13">
        <f>IF(L104&lt;&gt;0,IF(M104&lt;&gt;0,(IF(M104&lt;0,IF(L104&lt;0,(M104/L104)*(-1),M104/ABS(L104)),M104/ABS(L104))),0),IF(M104=0,0,(IF(M104&gt;0,1,-1))))</f>
        <v>10.68528318281418</v>
      </c>
      <c r="O104" s="10">
        <v>398589.78000000003</v>
      </c>
      <c r="P104" s="10">
        <f>H104-K104</f>
        <v>-410217.91600408207</v>
      </c>
      <c r="Q104" s="20">
        <v>-38390.926004082103</v>
      </c>
      <c r="R104" s="20">
        <v>-410217.91600408201</v>
      </c>
      <c r="S104" s="20">
        <v>10.685283182814199</v>
      </c>
    </row>
    <row r="105" spans="1:20" ht="16.5" customHeight="1">
      <c r="A105" s="4"/>
      <c r="B105" s="4"/>
      <c r="C105" s="4"/>
      <c r="D105" s="6"/>
      <c r="E105" s="6"/>
      <c r="F105" s="6"/>
      <c r="G105" s="6"/>
      <c r="I105" s="4"/>
      <c r="J105" s="4"/>
      <c r="N105" s="8"/>
      <c r="O105" s="6"/>
      <c r="P105" s="6"/>
      <c r="T105" s="6"/>
    </row>
    <row r="106" spans="1:20" ht="16.5" customHeight="1">
      <c r="A106" s="4"/>
      <c r="B106" s="4"/>
      <c r="C106" s="4"/>
      <c r="D106" s="6"/>
      <c r="E106" s="6"/>
      <c r="F106" s="6"/>
      <c r="G106" s="6"/>
      <c r="I106" s="4"/>
      <c r="J106" s="4"/>
      <c r="N106" s="8"/>
      <c r="O106" s="6"/>
      <c r="P106" s="6"/>
      <c r="T106" s="6"/>
    </row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80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92</v>
      </c>
      <c r="T1" s="6"/>
    </row>
    <row r="2" spans="1:20" ht="18.75" customHeight="1">
      <c r="A2" s="4"/>
      <c r="B2" s="4"/>
      <c r="C2" s="4" t="s">
        <v>81</v>
      </c>
      <c r="E2" s="46"/>
      <c r="F2" s="46"/>
      <c r="H2" s="30"/>
      <c r="I2" s="33"/>
      <c r="J2" s="33"/>
      <c r="K2" s="30" t="s">
        <v>87</v>
      </c>
      <c r="L2" s="30"/>
      <c r="M2" s="30"/>
      <c r="N2" s="38"/>
      <c r="O2" s="41" t="s">
        <v>88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82</v>
      </c>
      <c r="D3" s="45" t="str">
        <f>D6</f>
        <v>Fund: OPERATING/DIVISIONS FUND (12): 12</v>
      </c>
      <c r="H3" s="45"/>
      <c r="I3" s="34"/>
      <c r="J3" s="34"/>
      <c r="K3" s="45" t="s">
        <v>91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ASSOC-ADMINISTRATIVE: 412-0000</v>
      </c>
      <c r="H4" s="31"/>
      <c r="I4" s="35"/>
      <c r="J4" s="35"/>
      <c r="K4" s="31" t="str">
        <f>"For the "&amp;MID(C3,6,2)&amp;" Months Ending "&amp;C2</f>
        <v>For the 12 Months Ending August 2018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83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106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86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August 2018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64</v>
      </c>
      <c r="E13" s="28" t="s">
        <v>65</v>
      </c>
      <c r="F13" s="28" t="s">
        <v>85</v>
      </c>
      <c r="G13" s="29"/>
      <c r="H13" s="28" t="s">
        <v>67</v>
      </c>
      <c r="I13" s="23"/>
      <c r="J13" s="23"/>
      <c r="K13" s="28" t="s">
        <v>64</v>
      </c>
      <c r="L13" s="28" t="s">
        <v>65</v>
      </c>
      <c r="M13" s="28" t="s">
        <v>68</v>
      </c>
      <c r="N13" s="18" t="s">
        <v>69</v>
      </c>
      <c r="O13" s="28" t="s">
        <v>85</v>
      </c>
      <c r="P13" s="28" t="s">
        <v>89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64</v>
      </c>
      <c r="G14" s="29"/>
      <c r="H14" s="28"/>
      <c r="I14" s="23"/>
      <c r="J14" s="23"/>
      <c r="K14" s="28"/>
      <c r="L14" s="28"/>
      <c r="M14" s="28"/>
      <c r="N14" s="18"/>
      <c r="O14" s="28" t="s">
        <v>64</v>
      </c>
      <c r="P14" s="28" t="s">
        <v>90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63</v>
      </c>
      <c r="E15" s="5" t="s">
        <v>63</v>
      </c>
      <c r="F15" s="5" t="s">
        <v>63</v>
      </c>
      <c r="G15" s="6"/>
      <c r="H15" s="5" t="s">
        <v>63</v>
      </c>
      <c r="I15" s="7" t="s">
        <v>63</v>
      </c>
      <c r="J15" s="7" t="s">
        <v>63</v>
      </c>
      <c r="K15" s="5" t="s">
        <v>70</v>
      </c>
      <c r="L15" s="5" t="s">
        <v>70</v>
      </c>
      <c r="N15" s="8"/>
      <c r="O15" s="5" t="s">
        <v>70</v>
      </c>
      <c r="P15" s="6"/>
      <c r="Q15" s="9" t="s">
        <v>70</v>
      </c>
      <c r="R15" s="9" t="s">
        <v>70</v>
      </c>
      <c r="S15" s="9" t="s">
        <v>70</v>
      </c>
      <c r="T15" s="6"/>
    </row>
    <row r="16" spans="1:20" ht="13.5" hidden="1">
      <c r="A16" s="4"/>
      <c r="B16" s="4"/>
      <c r="C16" s="4"/>
      <c r="D16" s="5" t="s">
        <v>64</v>
      </c>
      <c r="E16" s="5" t="s">
        <v>65</v>
      </c>
      <c r="F16" s="5" t="s">
        <v>66</v>
      </c>
      <c r="G16" s="6"/>
      <c r="H16" s="5" t="s">
        <v>67</v>
      </c>
      <c r="I16" s="7" t="s">
        <v>68</v>
      </c>
      <c r="J16" s="7" t="s">
        <v>69</v>
      </c>
      <c r="K16" s="5" t="s">
        <v>64</v>
      </c>
      <c r="L16" s="5" t="s">
        <v>65</v>
      </c>
      <c r="N16" s="8"/>
      <c r="O16" s="5" t="s">
        <v>66</v>
      </c>
      <c r="P16" s="6"/>
      <c r="Q16" s="9" t="s">
        <v>67</v>
      </c>
      <c r="R16" s="9" t="s">
        <v>68</v>
      </c>
      <c r="S16" s="9" t="s">
        <v>69</v>
      </c>
      <c r="T16" s="6"/>
    </row>
    <row r="17" spans="1:20" ht="17.25" customHeight="1">
      <c r="A17" s="24"/>
      <c r="B17" s="24"/>
      <c r="C17" s="2" t="s">
        <v>0</v>
      </c>
      <c r="D17" s="10">
        <v>398590.06</v>
      </c>
      <c r="E17" s="10">
        <v>0</v>
      </c>
      <c r="F17" s="10">
        <v>407081.06</v>
      </c>
      <c r="G17" s="11" t="str">
        <f>C17</f>
        <v>(3000) BEGINNING NET ASSETS</v>
      </c>
      <c r="H17" s="10">
        <v>0</v>
      </c>
      <c r="I17" s="12">
        <v>-398590.06</v>
      </c>
      <c r="J17" s="12">
        <v>0</v>
      </c>
      <c r="K17" s="10">
        <v>398590.06</v>
      </c>
      <c r="L17" s="10">
        <v>0</v>
      </c>
      <c r="M17" s="10">
        <f>K17-L17</f>
        <v>398590.06</v>
      </c>
      <c r="N17" s="13">
        <f>IF(L17&lt;&gt;0,IF(M17&lt;&gt;0,(IF(M17&lt;0,IF(L17&lt;0,(M17/L17)*(-1),M17/ABS(L17)),M17/ABS(L17))),0),IF(M17=0,0,(IF(M17&gt;0,1,-1))))</f>
        <v>1</v>
      </c>
      <c r="O17" s="10">
        <v>407081.06</v>
      </c>
      <c r="P17" s="10">
        <f>H17-K17</f>
        <v>-398590.06</v>
      </c>
      <c r="Q17" s="14">
        <v>0</v>
      </c>
      <c r="R17" s="14">
        <v>-398590.06</v>
      </c>
      <c r="S17" s="14">
        <v>0</v>
      </c>
      <c r="T17" s="42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 t="s">
        <v>1</v>
      </c>
      <c r="D19" s="15">
        <v>10963.08</v>
      </c>
      <c r="E19" s="15">
        <v>11166.666666666701</v>
      </c>
      <c r="F19" s="15">
        <v>11405.799999999999</v>
      </c>
      <c r="G19" s="16" t="str">
        <f>C19</f>
        <v>(4000) DUES/PERSONAL</v>
      </c>
      <c r="H19" s="15">
        <v>134000</v>
      </c>
      <c r="I19" s="17">
        <v>203.58666666670101</v>
      </c>
      <c r="J19" s="17">
        <v>0.0182316417910478</v>
      </c>
      <c r="K19" s="15">
        <v>133597.56</v>
      </c>
      <c r="L19" s="15">
        <v>134000</v>
      </c>
      <c r="M19" s="15">
        <f>K19-L19</f>
        <v>-402.44000000000233</v>
      </c>
      <c r="N19" s="18">
        <f>IF(L19&lt;&gt;0,IF(M19&lt;&gt;0,(IF(M19&lt;0,IF(L19&lt;0,(M19/L19)*(-1),M19/ABS(L19)),M19/ABS(L19))),0),IF(M19=0,0,(IF(M19&gt;0,1,-1))))</f>
        <v>-0.0030032835820895695</v>
      </c>
      <c r="O19" s="15">
        <v>138594.70999999999</v>
      </c>
      <c r="P19" s="15">
        <f>H19-K19</f>
        <v>402.44000000000233</v>
      </c>
      <c r="Q19" s="19">
        <v>134000</v>
      </c>
      <c r="R19" s="19">
        <v>402.44000000041001</v>
      </c>
      <c r="S19" s="19">
        <v>0.0030032835820926001</v>
      </c>
      <c r="T19" s="6"/>
    </row>
    <row r="20" spans="1:20" ht="16.5" customHeight="1">
      <c r="C20" s="3" t="s">
        <v>2</v>
      </c>
      <c r="D20" s="15">
        <v>81.25</v>
      </c>
      <c r="E20" s="15">
        <v>0</v>
      </c>
      <c r="F20" s="15">
        <v>990</v>
      </c>
      <c r="G20" s="16" t="str">
        <f>C20</f>
        <v>(4003) DUES/LIFE MEMBERS-CURRENT</v>
      </c>
      <c r="H20" s="15">
        <v>0</v>
      </c>
      <c r="I20" s="17">
        <v>-81.25</v>
      </c>
      <c r="J20" s="17">
        <v>0</v>
      </c>
      <c r="K20" s="15">
        <v>975</v>
      </c>
      <c r="L20" s="15">
        <v>0</v>
      </c>
      <c r="M20" s="15">
        <f>K20-L20</f>
        <v>975</v>
      </c>
      <c r="N20" s="18">
        <f>IF(L20&lt;&gt;0,IF(M20&lt;&gt;0,(IF(M20&lt;0,IF(L20&lt;0,(M20/L20)*(-1),M20/ABS(L20)),M20/ABS(L20))),0),IF(M20=0,0,(IF(M20&gt;0,1,-1))))</f>
        <v>1</v>
      </c>
      <c r="O20" s="15">
        <v>990</v>
      </c>
      <c r="P20" s="15">
        <f>H20-K20</f>
        <v>-975</v>
      </c>
      <c r="Q20" s="19">
        <v>0</v>
      </c>
      <c r="R20" s="19">
        <v>-975</v>
      </c>
      <c r="S20" s="19">
        <v>0</v>
      </c>
    </row>
    <row r="21" spans="1:20" ht="16.5" customHeight="1">
      <c r="C21" s="3" t="s">
        <v>3</v>
      </c>
      <c r="D21" s="15">
        <v>1.25</v>
      </c>
      <c r="E21" s="15">
        <v>0</v>
      </c>
      <c r="F21" s="15">
        <v>15</v>
      </c>
      <c r="G21" s="16" t="str">
        <f>C21</f>
        <v>(4004) DUES/CNTNUNG MBRS &amp; DIV TRFR</v>
      </c>
      <c r="H21" s="15">
        <v>0</v>
      </c>
      <c r="I21" s="17">
        <v>-1.25</v>
      </c>
      <c r="J21" s="17">
        <v>0</v>
      </c>
      <c r="K21" s="15">
        <v>15</v>
      </c>
      <c r="L21" s="15">
        <v>0</v>
      </c>
      <c r="M21" s="15">
        <f>K21-L21</f>
        <v>15</v>
      </c>
      <c r="N21" s="18">
        <f>IF(L21&lt;&gt;0,IF(M21&lt;&gt;0,(IF(M21&lt;0,IF(L21&lt;0,(M21/L21)*(-1),M21/ABS(L21)),M21/ABS(L21))),0),IF(M21=0,0,(IF(M21&gt;0,1,-1))))</f>
        <v>1</v>
      </c>
      <c r="O21" s="15">
        <v>15</v>
      </c>
      <c r="P21" s="15">
        <f>H21-K21</f>
        <v>-15</v>
      </c>
      <c r="Q21" s="19">
        <v>0</v>
      </c>
      <c r="R21" s="19">
        <v>-15</v>
      </c>
      <c r="S21" s="19">
        <v>0</v>
      </c>
    </row>
    <row r="22" spans="1:20" ht="17.25" customHeight="1">
      <c r="A22" s="24"/>
      <c r="B22" s="24"/>
      <c r="C22" s="2" t="s">
        <v>4</v>
      </c>
      <c r="D22" s="10">
        <v>11045.58</v>
      </c>
      <c r="E22" s="10">
        <v>11166.666666666701</v>
      </c>
      <c r="F22" s="10">
        <v>12410.799999999999</v>
      </c>
      <c r="G22" s="11" t="str">
        <f>C22</f>
        <v>(400) Subtotal Dues</v>
      </c>
      <c r="H22" s="10">
        <v>134000</v>
      </c>
      <c r="I22" s="12">
        <v>121.08666666670101</v>
      </c>
      <c r="J22" s="12">
        <v>0.0108435820895553</v>
      </c>
      <c r="K22" s="10">
        <v>134587.56</v>
      </c>
      <c r="L22" s="10">
        <v>134000</v>
      </c>
      <c r="M22" s="10">
        <f>K22-L22</f>
        <v>587.55999999999767</v>
      </c>
      <c r="N22" s="13">
        <f>IF(L22&lt;&gt;0,IF(M22&lt;&gt;0,(IF(M22&lt;0,IF(L22&lt;0,(M22/L22)*(-1),M22/ABS(L22)),M22/ABS(L22))),0),IF(M22=0,0,(IF(M22&gt;0,1,-1))))</f>
        <v>0.0043847761194029675</v>
      </c>
      <c r="O22" s="10">
        <v>139599.70999999999</v>
      </c>
      <c r="P22" s="10">
        <f>H22-K22</f>
        <v>-587.55999999999767</v>
      </c>
      <c r="Q22" s="14">
        <v>134000</v>
      </c>
      <c r="R22" s="14">
        <v>-587.55999999958999</v>
      </c>
      <c r="S22" s="14">
        <v>-0.00438477611939991</v>
      </c>
      <c r="T22" s="42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6.5" customHeight="1">
      <c r="A28" s="4"/>
      <c r="B28" s="4"/>
      <c r="C28" s="3"/>
      <c r="D28" s="15"/>
      <c r="E28" s="15"/>
      <c r="F28" s="15"/>
      <c r="G28" s="16"/>
      <c r="H28" s="15"/>
      <c r="I28" s="17"/>
      <c r="J28" s="17"/>
      <c r="K28" s="15"/>
      <c r="L28" s="15"/>
      <c r="M28" s="15"/>
      <c r="N28" s="8"/>
      <c r="O28" s="15"/>
      <c r="P28" s="15"/>
      <c r="T28" s="6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7.25" customHeight="1">
      <c r="A31" s="24"/>
      <c r="B31" s="24"/>
      <c r="C31" s="2" t="s">
        <v>12</v>
      </c>
      <c r="D31" s="10">
        <v>11045.58</v>
      </c>
      <c r="E31" s="10">
        <v>11166.666666666701</v>
      </c>
      <c r="F31" s="10">
        <v>12410.799999999999</v>
      </c>
      <c r="G31" s="11" t="s">
        <v>71</v>
      </c>
      <c r="H31" s="10">
        <v>134000</v>
      </c>
      <c r="I31" s="12">
        <v>121.08666666670101</v>
      </c>
      <c r="J31" s="12">
        <v>0.0108435820895553</v>
      </c>
      <c r="K31" s="10">
        <v>134587.56</v>
      </c>
      <c r="L31" s="10">
        <v>134000</v>
      </c>
      <c r="M31" s="10">
        <f>K31-L31</f>
        <v>587.55999999999767</v>
      </c>
      <c r="N31" s="13">
        <f>IF(L31&lt;&gt;0,IF(M31&lt;&gt;0,(IF(M31&lt;0,IF(L31&lt;0,(M31/L31)*(-1),M31/ABS(L31)),M31/ABS(L31))),0),IF(M31=0,0,(IF(M31&gt;0,1,-1))))</f>
        <v>0.0043847761194029675</v>
      </c>
      <c r="O31" s="10">
        <v>139599.70999999999</v>
      </c>
      <c r="P31" s="10">
        <f>H31-K31</f>
        <v>-587.55999999999767</v>
      </c>
      <c r="Q31" s="14">
        <v>134000</v>
      </c>
      <c r="R31" s="14">
        <v>-587.55999999958999</v>
      </c>
      <c r="S31" s="14">
        <v>-0.00438477611939991</v>
      </c>
      <c r="T31" s="42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 t="s">
        <v>13</v>
      </c>
      <c r="D33" s="15">
        <v>13163.34</v>
      </c>
      <c r="E33" s="15">
        <v>13635.3071713147</v>
      </c>
      <c r="F33" s="15">
        <v>12905.200000000001</v>
      </c>
      <c r="G33" s="16" t="str">
        <f>C33</f>
        <v>(5000) SALARIES &amp; WAGES</v>
      </c>
      <c r="H33" s="15">
        <v>148802.70000000001</v>
      </c>
      <c r="I33" s="17">
        <v>471.96717131470001</v>
      </c>
      <c r="J33" s="17">
        <v>0.034613607554628598</v>
      </c>
      <c r="K33" s="15">
        <v>149375.28</v>
      </c>
      <c r="L33" s="15">
        <v>148802.70000000001</v>
      </c>
      <c r="M33" s="15">
        <f>L33-K33</f>
        <v>-572.57999999998719</v>
      </c>
      <c r="N33" s="18">
        <f>IF(L33&lt;&gt;0,IF(M33&lt;&gt;0,(IF(M33&lt;0,IF(L33&lt;0,(M33/L33)*(-1),M33/ABS(L33)),M33/ABS(L33))),0),IF(M33=0,0,(IF(M33&gt;0,1,-1))))</f>
        <v>-0.0038479140499465881</v>
      </c>
      <c r="O33" s="15">
        <v>146716.73999999999</v>
      </c>
      <c r="P33" s="15">
        <f>H33-K33</f>
        <v>-572.57999999998719</v>
      </c>
      <c r="Q33" s="19">
        <v>148802.70000000001</v>
      </c>
      <c r="R33" s="19">
        <v>-572.58000000001596</v>
      </c>
      <c r="S33" s="19">
        <v>-0.0038479140499467798</v>
      </c>
      <c r="T33" s="6"/>
    </row>
    <row r="34" spans="1:20" ht="16.5" customHeight="1">
      <c r="C34" s="3" t="s">
        <v>14</v>
      </c>
      <c r="D34" s="15">
        <v>691.13</v>
      </c>
      <c r="E34" s="15">
        <v>4294.8812673063503</v>
      </c>
      <c r="F34" s="15">
        <v>729.41999999999996</v>
      </c>
      <c r="G34" s="16" t="str">
        <f>C34</f>
        <v>(5010) EMPLOYEE BENEFITS</v>
      </c>
      <c r="H34" s="15">
        <v>46870.226004082499</v>
      </c>
      <c r="I34" s="17">
        <v>3603.7512673063502</v>
      </c>
      <c r="J34" s="17">
        <v>0.83908053401591198</v>
      </c>
      <c r="K34" s="15">
        <v>44842.639999999999</v>
      </c>
      <c r="L34" s="15">
        <v>46870.226004082499</v>
      </c>
      <c r="M34" s="15">
        <f>L34-K34</f>
        <v>2027.5860040824991</v>
      </c>
      <c r="N34" s="18">
        <f>IF(L34&lt;&gt;0,IF(M34&lt;&gt;0,(IF(M34&lt;0,IF(L34&lt;0,(M34/L34)*(-1),M34/ABS(L34)),M34/ABS(L34))),0),IF(M34=0,0,(IF(M34&gt;0,1,-1))))</f>
        <v>0.043259573869046247</v>
      </c>
      <c r="O34" s="15">
        <v>44887.290000000001</v>
      </c>
      <c r="P34" s="15">
        <f>H34-K34</f>
        <v>2027.5860040824991</v>
      </c>
      <c r="Q34" s="19">
        <v>46870.226004082499</v>
      </c>
      <c r="R34" s="19">
        <v>2027.58600408252</v>
      </c>
      <c r="S34" s="19">
        <v>0.043259573869046698</v>
      </c>
    </row>
    <row r="35" spans="1:20" ht="16.5" customHeight="1">
      <c r="C35" s="3" t="s">
        <v>15</v>
      </c>
      <c r="D35" s="15">
        <v>0</v>
      </c>
      <c r="E35" s="15">
        <v>0</v>
      </c>
      <c r="F35" s="15">
        <v>0</v>
      </c>
      <c r="G35" s="16" t="str">
        <f>C35</f>
        <v>(5016) PROFESSIONAL MEMBERSHIPS</v>
      </c>
      <c r="H35" s="15">
        <v>0</v>
      </c>
      <c r="I35" s="17">
        <v>0</v>
      </c>
      <c r="J35" s="17">
        <v>0</v>
      </c>
      <c r="K35" s="15">
        <v>156.90000000000001</v>
      </c>
      <c r="L35" s="15">
        <v>0</v>
      </c>
      <c r="M35" s="15">
        <f>L35-K35</f>
        <v>-156.90000000000001</v>
      </c>
      <c r="N35" s="18">
        <f>IF(L35&lt;&gt;0,IF(M35&lt;&gt;0,(IF(M35&lt;0,IF(L35&lt;0,(M35/L35)*(-1),M35/ABS(L35)),M35/ABS(L35))),0),IF(M35=0,0,(IF(M35&gt;0,1,-1))))</f>
        <v>-1</v>
      </c>
      <c r="O35" s="15">
        <v>156.90000000000001</v>
      </c>
      <c r="P35" s="15">
        <f>H35-K35</f>
        <v>-156.90000000000001</v>
      </c>
      <c r="Q35" s="19">
        <v>0</v>
      </c>
      <c r="R35" s="19">
        <v>-156.90000000000001</v>
      </c>
      <c r="S35" s="19">
        <v>0</v>
      </c>
    </row>
    <row r="36" spans="1:20" ht="17.25" customHeight="1">
      <c r="A36" s="24"/>
      <c r="B36" s="24"/>
      <c r="C36" s="2" t="s">
        <v>16</v>
      </c>
      <c r="D36" s="10">
        <v>13854.469999999999</v>
      </c>
      <c r="E36" s="10">
        <v>17930.188438621099</v>
      </c>
      <c r="F36" s="10">
        <v>13634.620000000001</v>
      </c>
      <c r="G36" s="11" t="str">
        <f>C36</f>
        <v>(500) Payroll &amp; Related Expenses</v>
      </c>
      <c r="H36" s="10">
        <v>195672.92600408199</v>
      </c>
      <c r="I36" s="12">
        <v>4075.7184386210502</v>
      </c>
      <c r="J36" s="12">
        <v>0.22731040739326999</v>
      </c>
      <c r="K36" s="10">
        <v>194374.82000000001</v>
      </c>
      <c r="L36" s="10">
        <v>195672.92600408301</v>
      </c>
      <c r="M36" s="10">
        <f>L36-K36</f>
        <v>1298.1060040830052</v>
      </c>
      <c r="N36" s="13">
        <f>IF(L36&lt;&gt;0,IF(M36&lt;&gt;0,(IF(M36&lt;0,IF(L36&lt;0,(M36/L36)*(-1),M36/ABS(L36)),M36/ABS(L36))),0),IF(M36=0,0,(IF(M36&gt;0,1,-1))))</f>
        <v>0.0066340603710087018</v>
      </c>
      <c r="O36" s="10">
        <v>191760.92999999999</v>
      </c>
      <c r="P36" s="10">
        <f>H36-K36</f>
        <v>1298.1060040819866</v>
      </c>
      <c r="Q36" s="14">
        <v>195672.92600408199</v>
      </c>
      <c r="R36" s="14">
        <v>1298.10600408254</v>
      </c>
      <c r="S36" s="14">
        <v>0.00663406037100634</v>
      </c>
      <c r="T36" s="42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6.5" customHeight="1">
      <c r="A38" s="4"/>
      <c r="B38" s="4"/>
      <c r="C38" s="3" t="s">
        <v>17</v>
      </c>
      <c r="D38" s="15">
        <v>243.97999999999999</v>
      </c>
      <c r="E38" s="15">
        <v>318.25</v>
      </c>
      <c r="F38" s="15">
        <v>220.72999999999999</v>
      </c>
      <c r="G38" s="16" t="str">
        <f>C38</f>
        <v>(5122) BANK S/C</v>
      </c>
      <c r="H38" s="15">
        <v>3819</v>
      </c>
      <c r="I38" s="17">
        <v>74.269999999999996</v>
      </c>
      <c r="J38" s="17">
        <v>0.23336999214453999</v>
      </c>
      <c r="K38" s="15">
        <v>2769.71</v>
      </c>
      <c r="L38" s="15">
        <v>3819</v>
      </c>
      <c r="M38" s="15">
        <f>L38-K38</f>
        <v>1049.29</v>
      </c>
      <c r="N38" s="18">
        <f>IF(L38&lt;&gt;0,IF(M38&lt;&gt;0,(IF(M38&lt;0,IF(L38&lt;0,(M38/L38)*(-1),M38/ABS(L38)),M38/ABS(L38))),0),IF(M38=0,0,(IF(M38&gt;0,1,-1))))</f>
        <v>0.2747551715108667</v>
      </c>
      <c r="O38" s="15">
        <v>3012.8200000000002</v>
      </c>
      <c r="P38" s="15">
        <f>H38-K38</f>
        <v>1049.29</v>
      </c>
      <c r="Q38" s="19">
        <v>3819</v>
      </c>
      <c r="R38" s="19">
        <v>1049.29</v>
      </c>
      <c r="S38" s="19">
        <v>0.27475517151086698</v>
      </c>
      <c r="T38" s="6"/>
    </row>
    <row r="39" spans="1:20" ht="17.25" customHeight="1">
      <c r="A39" s="24"/>
      <c r="B39" s="24"/>
      <c r="C39" s="2" t="s">
        <v>19</v>
      </c>
      <c r="D39" s="10">
        <v>243.97999999999999</v>
      </c>
      <c r="E39" s="10">
        <v>318.25</v>
      </c>
      <c r="F39" s="10">
        <v>220.72999999999999</v>
      </c>
      <c r="G39" s="11" t="str">
        <f>C39</f>
        <v>(510) Outside Services</v>
      </c>
      <c r="H39" s="10">
        <v>3819</v>
      </c>
      <c r="I39" s="12">
        <v>74.269999999999996</v>
      </c>
      <c r="J39" s="12">
        <v>0.23336999214453999</v>
      </c>
      <c r="K39" s="10">
        <v>2769.71</v>
      </c>
      <c r="L39" s="10">
        <v>3819</v>
      </c>
      <c r="M39" s="10">
        <f>L39-K39</f>
        <v>1049.29</v>
      </c>
      <c r="N39" s="13">
        <f>IF(L39&lt;&gt;0,IF(M39&lt;&gt;0,(IF(M39&lt;0,IF(L39&lt;0,(M39/L39)*(-1),M39/ABS(L39)),M39/ABS(L39))),0),IF(M39=0,0,(IF(M39&gt;0,1,-1))))</f>
        <v>0.2747551715108667</v>
      </c>
      <c r="O39" s="10">
        <v>3012.8200000000002</v>
      </c>
      <c r="P39" s="10">
        <f>H39-K39</f>
        <v>1049.29</v>
      </c>
      <c r="Q39" s="14">
        <v>3819</v>
      </c>
      <c r="R39" s="14">
        <v>1049.29</v>
      </c>
      <c r="S39" s="14">
        <v>0.27475517151086698</v>
      </c>
      <c r="T39" s="42"/>
    </row>
    <row r="40" spans="1:20" ht="16.5" customHeight="1">
      <c r="A40" s="4"/>
      <c r="B40" s="4"/>
      <c r="C40" s="3"/>
      <c r="D40" s="15"/>
      <c r="E40" s="15"/>
      <c r="F40" s="15"/>
      <c r="G40" s="16"/>
      <c r="H40" s="15"/>
      <c r="I40" s="17"/>
      <c r="J40" s="17"/>
      <c r="K40" s="15"/>
      <c r="L40" s="15"/>
      <c r="M40" s="15"/>
      <c r="N40" s="8"/>
      <c r="O40" s="15"/>
      <c r="P40" s="15"/>
      <c r="T40" s="6"/>
    </row>
    <row r="41" spans="1:20" ht="16.5" customHeight="1">
      <c r="A41" s="4"/>
      <c r="B41" s="4"/>
      <c r="C41" s="3" t="s">
        <v>20</v>
      </c>
      <c r="D41" s="15">
        <v>0</v>
      </c>
      <c r="E41" s="15">
        <v>0</v>
      </c>
      <c r="F41" s="15">
        <v>0</v>
      </c>
      <c r="G41" s="16" t="str">
        <f>C41</f>
        <v>(5210) TRANSPORTATION</v>
      </c>
      <c r="H41" s="15">
        <v>0</v>
      </c>
      <c r="I41" s="17">
        <v>0</v>
      </c>
      <c r="J41" s="17">
        <v>0</v>
      </c>
      <c r="K41" s="15">
        <v>0</v>
      </c>
      <c r="L41" s="15">
        <v>0</v>
      </c>
      <c r="M41" s="15">
        <f>L41-K41</f>
        <v>0</v>
      </c>
      <c r="N41" s="18">
        <f>IF(L41&lt;&gt;0,IF(M41&lt;&gt;0,(IF(M41&lt;0,IF(L41&lt;0,(M41/L41)*(-1),M41/ABS(L41)),M41/ABS(L41))),0),IF(M41=0,0,(IF(M41&gt;0,1,-1))))</f>
        <v>0</v>
      </c>
      <c r="O41" s="15">
        <v>161.19999999999999</v>
      </c>
      <c r="P41" s="15">
        <f>H41-K41</f>
        <v>0</v>
      </c>
      <c r="Q41" s="19">
        <v>0</v>
      </c>
      <c r="R41" s="19">
        <v>0</v>
      </c>
      <c r="S41" s="19">
        <v>0</v>
      </c>
      <c r="T41" s="6"/>
    </row>
    <row r="42" spans="1:20" ht="16.5" customHeight="1">
      <c r="C42" s="3" t="s">
        <v>22</v>
      </c>
      <c r="D42" s="15">
        <v>0</v>
      </c>
      <c r="E42" s="15">
        <v>0</v>
      </c>
      <c r="F42" s="15">
        <v>0</v>
      </c>
      <c r="G42" s="16" t="str">
        <f>C42</f>
        <v>(5216) BUSINESS MEETINGS</v>
      </c>
      <c r="H42" s="15">
        <v>270</v>
      </c>
      <c r="I42" s="17">
        <v>0</v>
      </c>
      <c r="J42" s="17">
        <v>0</v>
      </c>
      <c r="K42" s="15">
        <v>0</v>
      </c>
      <c r="L42" s="15">
        <v>270</v>
      </c>
      <c r="M42" s="15">
        <f>L42-K42</f>
        <v>270</v>
      </c>
      <c r="N42" s="18">
        <f>IF(L42&lt;&gt;0,IF(M42&lt;&gt;0,(IF(M42&lt;0,IF(L42&lt;0,(M42/L42)*(-1),M42/ABS(L42)),M42/ABS(L42))),0),IF(M42=0,0,(IF(M42&gt;0,1,-1))))</f>
        <v>1</v>
      </c>
      <c r="O42" s="15">
        <v>1990</v>
      </c>
      <c r="P42" s="15">
        <f>H42-K42</f>
        <v>270</v>
      </c>
      <c r="Q42" s="19">
        <v>270</v>
      </c>
      <c r="R42" s="19">
        <v>270</v>
      </c>
      <c r="S42" s="19">
        <v>1</v>
      </c>
    </row>
    <row r="43" spans="1:20" ht="17.25" customHeight="1">
      <c r="A43" s="24"/>
      <c r="B43" s="24"/>
      <c r="C43" s="2" t="s">
        <v>23</v>
      </c>
      <c r="D43" s="10">
        <v>0</v>
      </c>
      <c r="E43" s="10">
        <v>0</v>
      </c>
      <c r="F43" s="10">
        <v>0</v>
      </c>
      <c r="G43" s="11" t="str">
        <f>C43</f>
        <v>(520) Travel and Related Expenses</v>
      </c>
      <c r="H43" s="10">
        <v>270</v>
      </c>
      <c r="I43" s="12">
        <v>0</v>
      </c>
      <c r="J43" s="12">
        <v>0</v>
      </c>
      <c r="K43" s="10">
        <v>0</v>
      </c>
      <c r="L43" s="10">
        <v>270</v>
      </c>
      <c r="M43" s="10">
        <f>L43-K43</f>
        <v>270</v>
      </c>
      <c r="N43" s="13">
        <f>IF(L43&lt;&gt;0,IF(M43&lt;&gt;0,(IF(M43&lt;0,IF(L43&lt;0,(M43/L43)*(-1),M43/ABS(L43)),M43/ABS(L43))),0),IF(M43=0,0,(IF(M43&gt;0,1,-1))))</f>
        <v>1</v>
      </c>
      <c r="O43" s="10">
        <v>2151.1999999999998</v>
      </c>
      <c r="P43" s="10">
        <f>H43-K43</f>
        <v>270</v>
      </c>
      <c r="Q43" s="14">
        <v>270</v>
      </c>
      <c r="R43" s="14">
        <v>270</v>
      </c>
      <c r="S43" s="14">
        <v>1</v>
      </c>
      <c r="T43" s="42"/>
    </row>
    <row r="44" spans="1:20" ht="16.5" customHeight="1">
      <c r="A44" s="4"/>
      <c r="B44" s="4"/>
      <c r="C44" s="3"/>
      <c r="D44" s="15"/>
      <c r="E44" s="15"/>
      <c r="F44" s="15"/>
      <c r="G44" s="16"/>
      <c r="H44" s="15"/>
      <c r="I44" s="17"/>
      <c r="J44" s="17"/>
      <c r="K44" s="15"/>
      <c r="L44" s="15"/>
      <c r="M44" s="15"/>
      <c r="N44" s="8"/>
      <c r="O44" s="15"/>
      <c r="P44" s="15"/>
      <c r="T44" s="6"/>
    </row>
    <row r="45" spans="1:20" ht="16.5" customHeight="1">
      <c r="A45" s="4"/>
      <c r="B45" s="4"/>
      <c r="C45" s="3" t="s">
        <v>25</v>
      </c>
      <c r="D45" s="15">
        <v>-1424.1099999999999</v>
      </c>
      <c r="E45" s="15">
        <v>0</v>
      </c>
      <c r="F45" s="15">
        <v>0</v>
      </c>
      <c r="G45" s="16" t="str">
        <f>C45</f>
        <v>(5302) MEAL FUNCTIONS</v>
      </c>
      <c r="H45" s="15">
        <v>0</v>
      </c>
      <c r="I45" s="17">
        <v>1424.1099999999999</v>
      </c>
      <c r="J45" s="17">
        <v>0</v>
      </c>
      <c r="K45" s="15">
        <v>0</v>
      </c>
      <c r="L45" s="15">
        <v>0</v>
      </c>
      <c r="M45" s="15">
        <f>L45-K45</f>
        <v>0</v>
      </c>
      <c r="N45" s="18">
        <f>IF(L45&lt;&gt;0,IF(M45&lt;&gt;0,(IF(M45&lt;0,IF(L45&lt;0,(M45/L45)*(-1),M45/ABS(L45)),M45/ABS(L45))),0),IF(M45=0,0,(IF(M45&gt;0,1,-1))))</f>
        <v>0</v>
      </c>
      <c r="O45" s="15">
        <v>0</v>
      </c>
      <c r="P45" s="15">
        <f>H45-K45</f>
        <v>0</v>
      </c>
      <c r="Q45" s="19">
        <v>0</v>
      </c>
      <c r="R45" s="19">
        <v>0</v>
      </c>
      <c r="S45" s="19">
        <v>0</v>
      </c>
      <c r="T45" s="6"/>
    </row>
    <row r="46" spans="1:20" ht="17.25" customHeight="1">
      <c r="A46" s="24"/>
      <c r="B46" s="24"/>
      <c r="C46" s="2" t="s">
        <v>31</v>
      </c>
      <c r="D46" s="10">
        <v>-1424.1099999999999</v>
      </c>
      <c r="E46" s="10">
        <v>0</v>
      </c>
      <c r="F46" s="10">
        <v>0</v>
      </c>
      <c r="G46" s="11" t="str">
        <f>C46</f>
        <v>(530) Meetings and Conferences</v>
      </c>
      <c r="H46" s="10">
        <v>0</v>
      </c>
      <c r="I46" s="12">
        <v>1424.1099999999999</v>
      </c>
      <c r="J46" s="12">
        <v>0</v>
      </c>
      <c r="K46" s="10">
        <v>0</v>
      </c>
      <c r="L46" s="10">
        <v>0</v>
      </c>
      <c r="M46" s="10">
        <f>L46-K46</f>
        <v>0</v>
      </c>
      <c r="N46" s="13">
        <f>IF(L46&lt;&gt;0,IF(M46&lt;&gt;0,(IF(M46&lt;0,IF(L46&lt;0,(M46/L46)*(-1),M46/ABS(L46)),M46/ABS(L46))),0),IF(M46=0,0,(IF(M46&gt;0,1,-1))))</f>
        <v>0</v>
      </c>
      <c r="O46" s="10">
        <v>0</v>
      </c>
      <c r="P46" s="10">
        <f>H46-K46</f>
        <v>0</v>
      </c>
      <c r="Q46" s="14">
        <v>0</v>
      </c>
      <c r="R46" s="14">
        <v>0</v>
      </c>
      <c r="S46" s="14">
        <v>0</v>
      </c>
      <c r="T46" s="42"/>
    </row>
    <row r="47" spans="1:20" ht="16.5" customHeight="1">
      <c r="A47" s="4"/>
      <c r="B47" s="4"/>
      <c r="C47" s="3"/>
      <c r="D47" s="15"/>
      <c r="E47" s="15"/>
      <c r="F47" s="15"/>
      <c r="G47" s="16"/>
      <c r="H47" s="15"/>
      <c r="I47" s="17"/>
      <c r="J47" s="17"/>
      <c r="K47" s="15"/>
      <c r="L47" s="15"/>
      <c r="M47" s="15"/>
      <c r="N47" s="8"/>
      <c r="O47" s="15"/>
      <c r="P47" s="15"/>
      <c r="T47" s="6"/>
    </row>
    <row r="48" spans="1:20" ht="16.5" customHeight="1">
      <c r="A48" s="4"/>
      <c r="B48" s="4"/>
      <c r="C48" s="3" t="s">
        <v>34</v>
      </c>
      <c r="D48" s="15">
        <v>0</v>
      </c>
      <c r="E48" s="15">
        <v>0</v>
      </c>
      <c r="F48" s="15">
        <v>181.90000000000001</v>
      </c>
      <c r="G48" s="16" t="str">
        <f>C48</f>
        <v>(5430) WEB OPERATING EXPENSES</v>
      </c>
      <c r="H48" s="15">
        <v>0</v>
      </c>
      <c r="I48" s="17">
        <v>0</v>
      </c>
      <c r="J48" s="17">
        <v>0</v>
      </c>
      <c r="K48" s="15">
        <v>99.879999999999995</v>
      </c>
      <c r="L48" s="15">
        <v>0</v>
      </c>
      <c r="M48" s="15">
        <f>L48-K48</f>
        <v>-99.879999999999995</v>
      </c>
      <c r="N48" s="18">
        <f>IF(L48&lt;&gt;0,IF(M48&lt;&gt;0,(IF(M48&lt;0,IF(L48&lt;0,(M48/L48)*(-1),M48/ABS(L48)),M48/ABS(L48))),0),IF(M48=0,0,(IF(M48&gt;0,1,-1))))</f>
        <v>-1</v>
      </c>
      <c r="O48" s="15">
        <v>496.83999999999997</v>
      </c>
      <c r="P48" s="15">
        <f>H48-K48</f>
        <v>-99.879999999999995</v>
      </c>
      <c r="Q48" s="19">
        <v>0</v>
      </c>
      <c r="R48" s="19">
        <v>-99.879999999999995</v>
      </c>
      <c r="S48" s="19">
        <v>0</v>
      </c>
      <c r="T48" s="6"/>
    </row>
    <row r="49" spans="1:20" ht="17.25" customHeight="1">
      <c r="A49" s="24"/>
      <c r="B49" s="24"/>
      <c r="C49" s="2" t="s">
        <v>36</v>
      </c>
      <c r="D49" s="10">
        <v>0</v>
      </c>
      <c r="E49" s="10">
        <v>0</v>
      </c>
      <c r="F49" s="10">
        <v>181.90000000000001</v>
      </c>
      <c r="G49" s="11" t="str">
        <f>C49</f>
        <v>(540) Publication Related Expenses</v>
      </c>
      <c r="H49" s="10">
        <v>0</v>
      </c>
      <c r="I49" s="12">
        <v>0</v>
      </c>
      <c r="J49" s="12">
        <v>0</v>
      </c>
      <c r="K49" s="10">
        <v>99.879999999999995</v>
      </c>
      <c r="L49" s="10">
        <v>0</v>
      </c>
      <c r="M49" s="10">
        <f>L49-K49</f>
        <v>-99.879999999999995</v>
      </c>
      <c r="N49" s="13">
        <f>IF(L49&lt;&gt;0,IF(M49&lt;&gt;0,(IF(M49&lt;0,IF(L49&lt;0,(M49/L49)*(-1),M49/ABS(L49)),M49/ABS(L49))),0),IF(M49=0,0,(IF(M49&gt;0,1,-1))))</f>
        <v>-1</v>
      </c>
      <c r="O49" s="10">
        <v>496.83999999999997</v>
      </c>
      <c r="P49" s="10">
        <f>H49-K49</f>
        <v>-99.879999999999995</v>
      </c>
      <c r="Q49" s="14">
        <v>0</v>
      </c>
      <c r="R49" s="14">
        <v>-99.879999999999995</v>
      </c>
      <c r="S49" s="14">
        <v>0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6.5" customHeight="1">
      <c r="A51" s="4"/>
      <c r="B51" s="4"/>
      <c r="C51" s="3" t="s">
        <v>37</v>
      </c>
      <c r="D51" s="15">
        <v>0</v>
      </c>
      <c r="E51" s="15">
        <v>0</v>
      </c>
      <c r="F51" s="15">
        <v>0</v>
      </c>
      <c r="G51" s="16" t="str">
        <f>C51</f>
        <v>(5500) SUPPLIES/OPERATING</v>
      </c>
      <c r="H51" s="15">
        <v>200</v>
      </c>
      <c r="I51" s="17">
        <v>0</v>
      </c>
      <c r="J51" s="17">
        <v>0</v>
      </c>
      <c r="K51" s="15">
        <v>0</v>
      </c>
      <c r="L51" s="15">
        <v>200</v>
      </c>
      <c r="M51" s="15">
        <f>L51-K51</f>
        <v>200</v>
      </c>
      <c r="N51" s="18">
        <f>IF(L51&lt;&gt;0,IF(M51&lt;&gt;0,(IF(M51&lt;0,IF(L51&lt;0,(M51/L51)*(-1),M51/ABS(L51)),M51/ABS(L51))),0),IF(M51=0,0,(IF(M51&gt;0,1,-1))))</f>
        <v>1</v>
      </c>
      <c r="O51" s="15">
        <v>0</v>
      </c>
      <c r="P51" s="15">
        <f>H51-K51</f>
        <v>200</v>
      </c>
      <c r="Q51" s="19">
        <v>200</v>
      </c>
      <c r="R51" s="19">
        <v>200</v>
      </c>
      <c r="S51" s="19">
        <v>1</v>
      </c>
      <c r="T51" s="6"/>
    </row>
    <row r="52" spans="1:20" ht="16.5" customHeight="1">
      <c r="C52" s="3" t="s">
        <v>39</v>
      </c>
      <c r="D52" s="15">
        <v>0</v>
      </c>
      <c r="E52" s="15">
        <v>0</v>
      </c>
      <c r="F52" s="15">
        <v>0</v>
      </c>
      <c r="G52" s="16" t="str">
        <f>C52</f>
        <v>(5523) POSTAGE/E-MAIL</v>
      </c>
      <c r="H52" s="15">
        <v>50</v>
      </c>
      <c r="I52" s="17">
        <v>0</v>
      </c>
      <c r="J52" s="17">
        <v>0</v>
      </c>
      <c r="K52" s="15">
        <v>0</v>
      </c>
      <c r="L52" s="15">
        <v>50</v>
      </c>
      <c r="M52" s="15">
        <f>L52-K52</f>
        <v>50</v>
      </c>
      <c r="N52" s="18">
        <f>IF(L52&lt;&gt;0,IF(M52&lt;&gt;0,(IF(M52&lt;0,IF(L52&lt;0,(M52/L52)*(-1),M52/ABS(L52)),M52/ABS(L52))),0),IF(M52=0,0,(IF(M52&gt;0,1,-1))))</f>
        <v>1</v>
      </c>
      <c r="O52" s="15">
        <v>0</v>
      </c>
      <c r="P52" s="15">
        <f>H52-K52</f>
        <v>50</v>
      </c>
      <c r="Q52" s="19">
        <v>50</v>
      </c>
      <c r="R52" s="19">
        <v>50</v>
      </c>
      <c r="S52" s="19">
        <v>1</v>
      </c>
    </row>
    <row r="53" spans="1:20" ht="16.5" customHeight="1">
      <c r="C53" s="3" t="s">
        <v>40</v>
      </c>
      <c r="D53" s="15">
        <v>46.770000000000003</v>
      </c>
      <c r="E53" s="15">
        <v>31.3333333333333</v>
      </c>
      <c r="F53" s="15">
        <v>26.82</v>
      </c>
      <c r="G53" s="16" t="str">
        <f>C53</f>
        <v>(5530) DEPRECIATION F/E</v>
      </c>
      <c r="H53" s="15">
        <v>376</v>
      </c>
      <c r="I53" s="17">
        <v>-15.436666666666699</v>
      </c>
      <c r="J53" s="17">
        <v>-0.492659574468087</v>
      </c>
      <c r="K53" s="15">
        <v>561.24000000000001</v>
      </c>
      <c r="L53" s="15">
        <v>376</v>
      </c>
      <c r="M53" s="15">
        <f>L53-K53</f>
        <v>-185.24000000000001</v>
      </c>
      <c r="N53" s="18">
        <f>IF(L53&lt;&gt;0,IF(M53&lt;&gt;0,(IF(M53&lt;0,IF(L53&lt;0,(M53/L53)*(-1),M53/ABS(L53)),M53/ABS(L53))),0),IF(M53=0,0,(IF(M53&gt;0,1,-1))))</f>
        <v>-0.49265957446808512</v>
      </c>
      <c r="O53" s="15">
        <v>321.83999999999997</v>
      </c>
      <c r="P53" s="15">
        <f>H53-K53</f>
        <v>-185.24000000000001</v>
      </c>
      <c r="Q53" s="19">
        <v>376</v>
      </c>
      <c r="R53" s="19">
        <v>-185.24000000000001</v>
      </c>
      <c r="S53" s="19">
        <v>-0.492659574468086</v>
      </c>
    </row>
    <row r="54" spans="1:20" ht="16.5" customHeight="1">
      <c r="C54" s="3" t="s">
        <v>42</v>
      </c>
      <c r="D54" s="15">
        <v>0</v>
      </c>
      <c r="E54" s="15">
        <v>8.3333333333333304</v>
      </c>
      <c r="F54" s="15">
        <v>0</v>
      </c>
      <c r="G54" s="16" t="str">
        <f>C54</f>
        <v>(5599) MISC EXPENSE</v>
      </c>
      <c r="H54" s="15">
        <v>100</v>
      </c>
      <c r="I54" s="17">
        <v>8.3333333333333304</v>
      </c>
      <c r="J54" s="17">
        <v>1</v>
      </c>
      <c r="K54" s="15">
        <v>0</v>
      </c>
      <c r="L54" s="15">
        <v>100</v>
      </c>
      <c r="M54" s="15">
        <f>L54-K54</f>
        <v>100</v>
      </c>
      <c r="N54" s="18">
        <f>IF(L54&lt;&gt;0,IF(M54&lt;&gt;0,(IF(M54&lt;0,IF(L54&lt;0,(M54/L54)*(-1),M54/ABS(L54)),M54/ABS(L54))),0),IF(M54=0,0,(IF(M54&gt;0,1,-1))))</f>
        <v>1</v>
      </c>
      <c r="O54" s="15">
        <v>0</v>
      </c>
      <c r="P54" s="15">
        <f>H54-K54</f>
        <v>100</v>
      </c>
      <c r="Q54" s="19">
        <v>100</v>
      </c>
      <c r="R54" s="19">
        <v>100</v>
      </c>
      <c r="S54" s="19">
        <v>1</v>
      </c>
    </row>
    <row r="55" spans="1:20" ht="17.25" customHeight="1">
      <c r="A55" s="24"/>
      <c r="B55" s="24"/>
      <c r="C55" s="2" t="s">
        <v>43</v>
      </c>
      <c r="D55" s="10">
        <v>46.770000000000003</v>
      </c>
      <c r="E55" s="10">
        <v>39.6666666666666</v>
      </c>
      <c r="F55" s="10">
        <v>26.82</v>
      </c>
      <c r="G55" s="11" t="str">
        <f>C55</f>
        <v>(550) Operating Expenses</v>
      </c>
      <c r="H55" s="10">
        <v>725.99999999999898</v>
      </c>
      <c r="I55" s="12">
        <v>-7.1033333333333699</v>
      </c>
      <c r="J55" s="12">
        <v>-0.17907563025210199</v>
      </c>
      <c r="K55" s="10">
        <v>561.24000000000001</v>
      </c>
      <c r="L55" s="10">
        <v>726</v>
      </c>
      <c r="M55" s="10">
        <f>L55-K55</f>
        <v>164.75999999999999</v>
      </c>
      <c r="N55" s="13">
        <f>IF(L55&lt;&gt;0,IF(M55&lt;&gt;0,(IF(M55&lt;0,IF(L55&lt;0,(M55/L55)*(-1),M55/ABS(L55)),M55/ABS(L55))),0),IF(M55=0,0,(IF(M55&gt;0,1,-1))))</f>
        <v>0.22694214876033056</v>
      </c>
      <c r="O55" s="10">
        <v>321.83999999999997</v>
      </c>
      <c r="P55" s="10">
        <f>H55-K55</f>
        <v>164.75999999999897</v>
      </c>
      <c r="Q55" s="14">
        <v>725.99999999999898</v>
      </c>
      <c r="R55" s="14">
        <v>164.75999999999999</v>
      </c>
      <c r="S55" s="14">
        <v>0.22694214876033</v>
      </c>
      <c r="T55" s="42"/>
    </row>
    <row r="56" spans="1:20" ht="16.5" customHeight="1">
      <c r="A56" s="4"/>
      <c r="B56" s="4"/>
      <c r="C56" s="3"/>
      <c r="D56" s="15"/>
      <c r="E56" s="15"/>
      <c r="F56" s="15"/>
      <c r="G56" s="16"/>
      <c r="H56" s="15"/>
      <c r="I56" s="17"/>
      <c r="J56" s="17"/>
      <c r="K56" s="15"/>
      <c r="L56" s="15"/>
      <c r="M56" s="15"/>
      <c r="N56" s="8"/>
      <c r="O56" s="15"/>
      <c r="P56" s="15"/>
      <c r="T56" s="6"/>
    </row>
    <row r="57" spans="1:20" ht="17.25" customHeight="1">
      <c r="A57" s="24"/>
      <c r="B57" s="24"/>
      <c r="C57" s="2" t="s">
        <v>44</v>
      </c>
      <c r="D57" s="10">
        <v>12721.110000000001</v>
      </c>
      <c r="E57" s="10">
        <v>18288.105105287701</v>
      </c>
      <c r="F57" s="10">
        <v>14064.07</v>
      </c>
      <c r="G57" s="11" t="s">
        <v>72</v>
      </c>
      <c r="H57" s="10">
        <v>200487.92600408199</v>
      </c>
      <c r="I57" s="12">
        <v>5566.9951052877204</v>
      </c>
      <c r="J57" s="12">
        <v>0.30440524446013301</v>
      </c>
      <c r="K57" s="10">
        <v>197805.64999999999</v>
      </c>
      <c r="L57" s="10">
        <v>200487.92600408301</v>
      </c>
      <c r="M57" s="10">
        <f>L57-K57</f>
        <v>2682.2760040830181</v>
      </c>
      <c r="N57" s="13">
        <f>IF(L57&lt;&gt;0,IF(M57&lt;&gt;0,(IF(M57&lt;0,IF(L57&lt;0,(M57/L57)*(-1),M57/ABS(L57)),M57/ABS(L57))),0),IF(M57=0,0,(IF(M57&gt;0,1,-1))))</f>
        <v>0.013378740842620081</v>
      </c>
      <c r="O57" s="10">
        <v>197743.63</v>
      </c>
      <c r="P57" s="10">
        <f>H57-K57</f>
        <v>2682.2760040819994</v>
      </c>
      <c r="Q57" s="14">
        <v>200487.92600408199</v>
      </c>
      <c r="R57" s="14">
        <v>2682.2760040825201</v>
      </c>
      <c r="S57" s="14">
        <v>0.013378740842617601</v>
      </c>
      <c r="T57" s="42"/>
    </row>
    <row r="58" spans="1:20" ht="16.5" customHeight="1">
      <c r="A58" s="4"/>
      <c r="B58" s="4"/>
      <c r="C58" s="3"/>
      <c r="D58" s="15"/>
      <c r="E58" s="15"/>
      <c r="F58" s="15"/>
      <c r="G58" s="16"/>
      <c r="H58" s="15"/>
      <c r="I58" s="17"/>
      <c r="J58" s="17"/>
      <c r="K58" s="15"/>
      <c r="L58" s="15"/>
      <c r="M58" s="15"/>
      <c r="N58" s="8"/>
      <c r="O58" s="15"/>
      <c r="P58" s="15"/>
      <c r="T58" s="6"/>
    </row>
    <row r="59" spans="1:20" ht="16.5" customHeight="1">
      <c r="A59" s="4"/>
      <c r="B59" s="4"/>
      <c r="C59" s="3" t="s">
        <v>45</v>
      </c>
      <c r="D59" s="15">
        <v>88.5</v>
      </c>
      <c r="E59" s="15">
        <v>0</v>
      </c>
      <c r="F59" s="15">
        <v>118</v>
      </c>
      <c r="G59" s="16" t="str">
        <f>C59</f>
        <v>(5901) IUT/CPU</v>
      </c>
      <c r="H59" s="15">
        <v>0</v>
      </c>
      <c r="I59" s="17">
        <v>-88.5</v>
      </c>
      <c r="J59" s="17">
        <v>0</v>
      </c>
      <c r="K59" s="15">
        <v>309.5</v>
      </c>
      <c r="L59" s="15">
        <v>0</v>
      </c>
      <c r="M59" s="15">
        <f>L59-K59</f>
        <v>-309.5</v>
      </c>
      <c r="N59" s="18">
        <f>IF(L59&lt;&gt;0,IF(M59&lt;&gt;0,(IF(M59&lt;0,IF(L59&lt;0,(M59/L59)*(-1),M59/ABS(L59)),M59/ABS(L59))),0),IF(M59=0,0,(IF(M59&gt;0,1,-1))))</f>
        <v>-1</v>
      </c>
      <c r="O59" s="15">
        <v>295</v>
      </c>
      <c r="P59" s="15">
        <f>H59-K59</f>
        <v>-309.5</v>
      </c>
      <c r="Q59" s="19">
        <v>0</v>
      </c>
      <c r="R59" s="19">
        <v>-309.5</v>
      </c>
      <c r="S59" s="19">
        <v>0</v>
      </c>
      <c r="T59" s="6"/>
    </row>
    <row r="60" spans="1:20" ht="16.5" customHeight="1">
      <c r="C60" s="3" t="s">
        <v>46</v>
      </c>
      <c r="D60" s="15">
        <v>-7488</v>
      </c>
      <c r="E60" s="15">
        <v>-7488</v>
      </c>
      <c r="F60" s="15">
        <v>-6771</v>
      </c>
      <c r="G60" s="16" t="str">
        <f>C60</f>
        <v>(5904) TRANSFER TO/FROM ENDOWMENT</v>
      </c>
      <c r="H60" s="15">
        <v>-7488</v>
      </c>
      <c r="I60" s="17">
        <v>0</v>
      </c>
      <c r="J60" s="17">
        <v>0</v>
      </c>
      <c r="K60" s="15">
        <v>-7488</v>
      </c>
      <c r="L60" s="15">
        <v>-7488</v>
      </c>
      <c r="M60" s="15">
        <f>L60-K60</f>
        <v>0</v>
      </c>
      <c r="N60" s="18">
        <f>IF(L60&lt;&gt;0,IF(M60&lt;&gt;0,(IF(M60&lt;0,IF(L60&lt;0,(M60/L60)*(-1),M60/ABS(L60)),M60/ABS(L60))),0),IF(M60=0,0,(IF(M60&gt;0,1,-1))))</f>
        <v>0</v>
      </c>
      <c r="O60" s="15">
        <v>-6771</v>
      </c>
      <c r="P60" s="15">
        <f>H60-K60</f>
        <v>0</v>
      </c>
      <c r="Q60" s="19">
        <v>-7488</v>
      </c>
      <c r="R60" s="19">
        <v>0</v>
      </c>
      <c r="S60" s="19">
        <v>0</v>
      </c>
    </row>
    <row r="61" spans="1:20" ht="16.5" customHeight="1">
      <c r="C61" s="3" t="s">
        <v>47</v>
      </c>
      <c r="D61" s="15">
        <v>0.91000000000000003</v>
      </c>
      <c r="E61" s="15">
        <v>8.3333333333333304</v>
      </c>
      <c r="F61" s="15">
        <v>2.4900000000000002</v>
      </c>
      <c r="G61" s="16" t="str">
        <f>C61</f>
        <v>(5905) IUT/TELEPHONE</v>
      </c>
      <c r="H61" s="15">
        <v>100</v>
      </c>
      <c r="I61" s="17">
        <v>7.4233333333333302</v>
      </c>
      <c r="J61" s="17">
        <v>0.89080000000000004</v>
      </c>
      <c r="K61" s="15">
        <v>6.6500000000000004</v>
      </c>
      <c r="L61" s="15">
        <v>100</v>
      </c>
      <c r="M61" s="15">
        <f>L61-K61</f>
        <v>93.349999999999994</v>
      </c>
      <c r="N61" s="18">
        <f>IF(L61&lt;&gt;0,IF(M61&lt;&gt;0,(IF(M61&lt;0,IF(L61&lt;0,(M61/L61)*(-1),M61/ABS(L61)),M61/ABS(L61))),0),IF(M61=0,0,(IF(M61&gt;0,1,-1))))</f>
        <v>0.9335</v>
      </c>
      <c r="O61" s="15">
        <v>30.940000000000001</v>
      </c>
      <c r="P61" s="15">
        <f>H61-K61</f>
        <v>93.349999999999994</v>
      </c>
      <c r="Q61" s="19">
        <v>100</v>
      </c>
      <c r="R61" s="19">
        <v>93.349999999999994</v>
      </c>
      <c r="S61" s="19">
        <v>0.9335</v>
      </c>
    </row>
    <row r="62" spans="1:20" ht="16.5" customHeight="1">
      <c r="C62" s="3" t="s">
        <v>49</v>
      </c>
      <c r="D62" s="15">
        <v>4.2000000000000002</v>
      </c>
      <c r="E62" s="15">
        <v>25</v>
      </c>
      <c r="F62" s="15">
        <v>1.21</v>
      </c>
      <c r="G62" s="16" t="str">
        <f>C62</f>
        <v>(5910) IUT/REPRO CTR</v>
      </c>
      <c r="H62" s="15">
        <v>300</v>
      </c>
      <c r="I62" s="17">
        <v>20.800000000000001</v>
      </c>
      <c r="J62" s="17">
        <v>0.83199999999999996</v>
      </c>
      <c r="K62" s="15">
        <v>196.72</v>
      </c>
      <c r="L62" s="15">
        <v>300</v>
      </c>
      <c r="M62" s="15">
        <f>L62-K62</f>
        <v>103.28</v>
      </c>
      <c r="N62" s="18">
        <f>IF(L62&lt;&gt;0,IF(M62&lt;&gt;0,(IF(M62&lt;0,IF(L62&lt;0,(M62/L62)*(-1),M62/ABS(L62)),M62/ABS(L62))),0),IF(M62=0,0,(IF(M62&gt;0,1,-1))))</f>
        <v>0.34426666666666667</v>
      </c>
      <c r="O62" s="15">
        <v>250.90000000000001</v>
      </c>
      <c r="P62" s="15">
        <f>H62-K62</f>
        <v>103.28</v>
      </c>
      <c r="Q62" s="19">
        <v>300</v>
      </c>
      <c r="R62" s="19">
        <v>103.28</v>
      </c>
      <c r="S62" s="19">
        <v>0.344266666666667</v>
      </c>
    </row>
    <row r="63" spans="1:20" ht="13.5" hidden="1">
      <c r="A63" s="4"/>
      <c r="B63" s="4"/>
      <c r="C63" s="3" t="s">
        <v>52</v>
      </c>
      <c r="D63" s="15">
        <v>-7394.3900000000003</v>
      </c>
      <c r="E63" s="15">
        <v>-7454.6666666666697</v>
      </c>
      <c r="F63" s="15">
        <v>-6649.3000000000002</v>
      </c>
      <c r="G63" s="16" t="str">
        <f>C63</f>
        <v>(590) IUT</v>
      </c>
      <c r="H63" s="15">
        <v>-7088</v>
      </c>
      <c r="I63" s="17">
        <v>-60.2766666666666</v>
      </c>
      <c r="J63" s="17">
        <v>0.0080857628331246593</v>
      </c>
      <c r="K63" s="15">
        <v>-6975.1300000000001</v>
      </c>
      <c r="L63" s="15">
        <v>-7088</v>
      </c>
      <c r="M63" s="15">
        <f>L63-K63</f>
        <v>-112.86999999999989</v>
      </c>
      <c r="N63" s="18">
        <f>IF(L63&lt;&gt;0,IF(M63&lt;&gt;0,(IF(M63&lt;0,IF(L63&lt;0,(M63/L63)*(-1),M63/ABS(L63)),M63/ABS(L63))),0),IF(M63=0,0,(IF(M63&gt;0,1,-1))))</f>
        <v>-0.015924097065462699</v>
      </c>
      <c r="O63" s="15">
        <v>-6194.1599999999999</v>
      </c>
      <c r="P63" s="15">
        <f>H63-K63</f>
        <v>-112.86999999999989</v>
      </c>
      <c r="Q63" s="19">
        <v>-7088</v>
      </c>
      <c r="R63" s="19">
        <v>-112.87</v>
      </c>
      <c r="S63" s="19">
        <v>0.015924097065462699</v>
      </c>
      <c r="T63" s="6"/>
    </row>
    <row r="64" spans="1:20" ht="16.5" customHeight="1">
      <c r="A64" s="4"/>
      <c r="B64" s="4"/>
      <c r="C64" s="3"/>
      <c r="D64" s="15"/>
      <c r="E64" s="15"/>
      <c r="F64" s="15"/>
      <c r="G64" s="16"/>
      <c r="H64" s="15"/>
      <c r="I64" s="17"/>
      <c r="J64" s="17"/>
      <c r="K64" s="15"/>
      <c r="L64" s="15"/>
      <c r="M64" s="15"/>
      <c r="N64" s="8"/>
      <c r="O64" s="15"/>
      <c r="P64" s="15"/>
      <c r="T64" s="6"/>
    </row>
    <row r="65" spans="1:20" ht="16.5" customHeight="1">
      <c r="A65" s="24"/>
      <c r="B65" s="24"/>
      <c r="C65" s="2" t="s">
        <v>53</v>
      </c>
      <c r="D65" s="10">
        <v>-7394.3900000000003</v>
      </c>
      <c r="E65" s="10">
        <v>-7454.6666666666697</v>
      </c>
      <c r="F65" s="10">
        <v>-6649.3000000000002</v>
      </c>
      <c r="G65" s="11" t="str">
        <f>C65</f>
        <v>(52) Total Indirect Expenses</v>
      </c>
      <c r="H65" s="10">
        <v>-7088</v>
      </c>
      <c r="I65" s="12">
        <v>-60.2766666666666</v>
      </c>
      <c r="J65" s="12">
        <v>0.0080857628331246593</v>
      </c>
      <c r="K65" s="10">
        <v>-6975.1300000000001</v>
      </c>
      <c r="L65" s="10">
        <v>-7088</v>
      </c>
      <c r="M65" s="10">
        <f>L65-K65</f>
        <v>-112.86999999999989</v>
      </c>
      <c r="N65" s="13">
        <f>IF(L65&lt;&gt;0,IF(M65&lt;&gt;0,(IF(M65&lt;0,IF(L65&lt;0,(M65/L65)*(-1),M65/ABS(L65)),M65/ABS(L65))),0),IF(M65=0,0,(IF(M65&gt;0,1,-1))))</f>
        <v>-0.015924097065462699</v>
      </c>
      <c r="O65" s="10">
        <v>-6194.1599999999999</v>
      </c>
      <c r="P65" s="10">
        <f>H65-K65</f>
        <v>-112.86999999999989</v>
      </c>
      <c r="Q65" s="14">
        <v>-7088</v>
      </c>
      <c r="R65" s="14">
        <v>-112.87</v>
      </c>
      <c r="S65" s="14">
        <v>0.015924097065462699</v>
      </c>
      <c r="T65" s="42"/>
    </row>
    <row r="66" spans="1:20" ht="16.5" customHeight="1">
      <c r="A66" s="4"/>
      <c r="B66" s="4"/>
      <c r="C66" s="3"/>
      <c r="D66" s="15"/>
      <c r="E66" s="15"/>
      <c r="F66" s="15"/>
      <c r="G66" s="16"/>
      <c r="H66" s="15"/>
      <c r="I66" s="17"/>
      <c r="J66" s="17"/>
      <c r="K66" s="15"/>
      <c r="L66" s="15"/>
      <c r="M66" s="15"/>
      <c r="N66" s="8"/>
      <c r="O66" s="15"/>
      <c r="P66" s="15"/>
      <c r="T66" s="6"/>
    </row>
    <row r="67" spans="1:20" ht="17.25" customHeight="1">
      <c r="A67" s="24"/>
      <c r="B67" s="24"/>
      <c r="C67" s="2" t="s">
        <v>54</v>
      </c>
      <c r="D67" s="10">
        <v>5326.7200000000003</v>
      </c>
      <c r="E67" s="10">
        <v>10833.438438621</v>
      </c>
      <c r="F67" s="10">
        <v>7414.7700000000004</v>
      </c>
      <c r="G67" s="11" t="s">
        <v>73</v>
      </c>
      <c r="H67" s="10">
        <v>193399.92600408301</v>
      </c>
      <c r="I67" s="12">
        <v>5506.7184386210502</v>
      </c>
      <c r="J67" s="12">
        <v>0.50830753964407804</v>
      </c>
      <c r="K67" s="10">
        <v>190830.51999999999</v>
      </c>
      <c r="L67" s="10">
        <v>193399.92600408301</v>
      </c>
      <c r="M67" s="10">
        <f>L67-K67</f>
        <v>2569.4060040830227</v>
      </c>
      <c r="N67" s="13">
        <f>IF(L67&lt;&gt;0,IF(M67&lt;&gt;0,(IF(M67&lt;0,IF(L67&lt;0,(M67/L67)*(-1),M67/ABS(L67)),M67/ABS(L67))),0),IF(M67=0,0,(IF(M67&gt;0,1,-1))))</f>
        <v>0.013285454949081925</v>
      </c>
      <c r="O67" s="10">
        <v>191549.47</v>
      </c>
      <c r="P67" s="10">
        <f>H67-K67</f>
        <v>2569.4060040830227</v>
      </c>
      <c r="Q67" s="14">
        <v>193399.92600408301</v>
      </c>
      <c r="R67" s="14">
        <v>2569.4060040825002</v>
      </c>
      <c r="S67" s="14">
        <v>0.013285454949079199</v>
      </c>
      <c r="T67" s="42"/>
    </row>
    <row r="68" spans="1:20" ht="16.5" customHeight="1">
      <c r="A68" s="4"/>
      <c r="B68" s="4"/>
      <c r="C68" s="3"/>
      <c r="D68" s="15"/>
      <c r="E68" s="15"/>
      <c r="F68" s="15"/>
      <c r="G68" s="16"/>
      <c r="H68" s="15"/>
      <c r="I68" s="17"/>
      <c r="J68" s="17"/>
      <c r="K68" s="15"/>
      <c r="L68" s="15"/>
      <c r="M68" s="15"/>
      <c r="N68" s="8"/>
      <c r="O68" s="15"/>
      <c r="P68" s="15"/>
      <c r="T68" s="6"/>
    </row>
    <row r="69" spans="1:20" ht="17.25" customHeight="1">
      <c r="A69" s="24"/>
      <c r="B69" s="24"/>
      <c r="C69" s="2" t="s">
        <v>55</v>
      </c>
      <c r="D69" s="10">
        <v>5718.8599999999997</v>
      </c>
      <c r="E69" s="10">
        <v>333.228228045653</v>
      </c>
      <c r="F69" s="10">
        <v>4996.0299999999997</v>
      </c>
      <c r="G69" s="11" t="s">
        <v>74</v>
      </c>
      <c r="H69" s="10">
        <v>-59399.926004082103</v>
      </c>
      <c r="I69" s="12">
        <v>-5385.6317719543504</v>
      </c>
      <c r="J69" s="12">
        <v>-16.161991448144999</v>
      </c>
      <c r="K69" s="10">
        <v>-56242.959999999999</v>
      </c>
      <c r="L69" s="10">
        <v>-59399.926004082103</v>
      </c>
      <c r="M69" s="10">
        <f>K69-L69</f>
        <v>3156.9660040821036</v>
      </c>
      <c r="N69" s="13">
        <f>IF(L69&lt;&gt;0,IF(M69&lt;&gt;0,(IF(M69&lt;0,IF(L69&lt;0,(M69/L69)*(-1),M69/ABS(L69)),M69/ABS(L69))),0),IF(M69=0,0,(IF(M69&gt;0,1,-1))))</f>
        <v>0.053147642033512792</v>
      </c>
      <c r="O69" s="10">
        <v>-51949.760000000002</v>
      </c>
      <c r="P69" s="10">
        <f>H69-K69</f>
        <v>-3156.9660040821036</v>
      </c>
      <c r="Q69" s="14">
        <v>-59399.926004082103</v>
      </c>
      <c r="R69" s="14">
        <v>-3156.96600408209</v>
      </c>
      <c r="S69" s="14">
        <v>0.0531476420335125</v>
      </c>
      <c r="T69" s="42"/>
    </row>
    <row r="70" spans="1:20" ht="16.5" customHeight="1">
      <c r="A70" s="4"/>
      <c r="B70" s="4"/>
      <c r="C70" s="3"/>
      <c r="D70" s="15"/>
      <c r="E70" s="15"/>
      <c r="F70" s="15"/>
      <c r="G70" s="16"/>
      <c r="H70" s="15"/>
      <c r="I70" s="17"/>
      <c r="J70" s="17"/>
      <c r="K70" s="15"/>
      <c r="L70" s="15"/>
      <c r="M70" s="15"/>
      <c r="N70" s="8"/>
      <c r="O70" s="15"/>
      <c r="P70" s="15"/>
      <c r="T70" s="6"/>
    </row>
    <row r="71" spans="1:20" ht="16.5" customHeight="1">
      <c r="A71" s="4"/>
      <c r="B71" s="4"/>
      <c r="C71" s="3"/>
      <c r="D71" s="15"/>
      <c r="E71" s="15"/>
      <c r="F71" s="15"/>
      <c r="G71" s="16"/>
      <c r="H71" s="15"/>
      <c r="I71" s="17"/>
      <c r="J71" s="17"/>
      <c r="K71" s="15"/>
      <c r="L71" s="15"/>
      <c r="M71" s="15"/>
      <c r="N71" s="8"/>
      <c r="O71" s="15"/>
      <c r="P71" s="15"/>
      <c r="T71" s="6"/>
    </row>
    <row r="72" spans="1:20" ht="17.25" customHeight="1">
      <c r="A72" s="24"/>
      <c r="B72" s="24"/>
      <c r="C72" s="2" t="s">
        <v>59</v>
      </c>
      <c r="D72" s="10">
        <v>5326.7200000000003</v>
      </c>
      <c r="E72" s="10">
        <v>10833.438438621</v>
      </c>
      <c r="F72" s="10">
        <v>7414.7700000000004</v>
      </c>
      <c r="G72" s="11" t="s">
        <v>75</v>
      </c>
      <c r="H72" s="10">
        <v>193399.92600408301</v>
      </c>
      <c r="I72" s="12">
        <v>5506.7184386210502</v>
      </c>
      <c r="J72" s="12">
        <v>0.50830753964407804</v>
      </c>
      <c r="K72" s="10">
        <v>190830.51999999999</v>
      </c>
      <c r="L72" s="10">
        <v>193399.92600408301</v>
      </c>
      <c r="M72" s="10">
        <f>L72-K72</f>
        <v>2569.4060040830227</v>
      </c>
      <c r="N72" s="13">
        <f>IF(L72&lt;&gt;0,IF(M72&lt;&gt;0,(IF(M72&lt;0,IF(L72&lt;0,(M72/L72)*(-1),M72/ABS(L72)),M72/ABS(L72))),0),IF(M72=0,0,(IF(M72&gt;0,1,-1))))</f>
        <v>0.013285454949081925</v>
      </c>
      <c r="O72" s="10">
        <v>191549.47</v>
      </c>
      <c r="P72" s="10">
        <f>H72-K72</f>
        <v>2569.4060040830227</v>
      </c>
      <c r="Q72" s="20">
        <v>193399.92600408301</v>
      </c>
      <c r="R72" s="20">
        <v>2569.4060040825598</v>
      </c>
      <c r="S72" s="20">
        <v>0.0132854549490796</v>
      </c>
      <c r="T72" s="42"/>
    </row>
    <row r="73" spans="1:20" ht="16.5" customHeight="1">
      <c r="A73" s="4"/>
      <c r="B73" s="4"/>
      <c r="C73" s="3"/>
      <c r="D73" s="15"/>
      <c r="E73" s="15"/>
      <c r="F73" s="15"/>
      <c r="G73" s="16"/>
      <c r="H73" s="15"/>
      <c r="I73" s="17"/>
      <c r="J73" s="17"/>
      <c r="K73" s="15"/>
      <c r="L73" s="15"/>
      <c r="M73" s="15"/>
      <c r="N73" s="8"/>
      <c r="O73" s="15"/>
      <c r="P73" s="15"/>
      <c r="T73" s="6"/>
    </row>
    <row r="74" spans="1:20" ht="17.25" customHeight="1">
      <c r="A74" s="24"/>
      <c r="B74" s="24"/>
      <c r="C74" s="4" t="s">
        <v>60</v>
      </c>
      <c r="D74" s="10">
        <v>5718.8599999999997</v>
      </c>
      <c r="E74" s="10">
        <v>333.228228045653</v>
      </c>
      <c r="F74" s="10">
        <v>4996.0299999999997</v>
      </c>
      <c r="G74" s="11" t="s">
        <v>76</v>
      </c>
      <c r="H74" s="10">
        <v>-59399.926004082103</v>
      </c>
      <c r="I74" s="12">
        <v>-5385.6317719543504</v>
      </c>
      <c r="J74" s="12">
        <v>-16.161991448144999</v>
      </c>
      <c r="K74" s="10">
        <v>-56242.959999999999</v>
      </c>
      <c r="L74" s="10">
        <v>-59399.926004082103</v>
      </c>
      <c r="M74" s="10">
        <f>K74-L74</f>
        <v>3156.9660040821036</v>
      </c>
      <c r="N74" s="13">
        <f>IF(L74&lt;&gt;0,IF(M74&lt;&gt;0,(IF(M74&lt;0,IF(L74&lt;0,(M74/L74)*(-1),M74/ABS(L74)),M74/ABS(L74))),0),IF(M74=0,0,(IF(M74&gt;0,1,-1))))</f>
        <v>0.053147642033512792</v>
      </c>
      <c r="O74" s="10">
        <v>-51949.760000000002</v>
      </c>
      <c r="P74" s="10">
        <f>H74-K74</f>
        <v>-3156.9660040821036</v>
      </c>
      <c r="Q74" s="21">
        <v>-59399.926004082103</v>
      </c>
      <c r="R74" s="21">
        <v>-3156.96600408209</v>
      </c>
      <c r="S74" s="21">
        <v>0.0531476420335125</v>
      </c>
      <c r="T74" s="42"/>
    </row>
    <row r="75" spans="1:20" ht="16.5" customHeight="1">
      <c r="A75" s="4"/>
      <c r="B75" s="4"/>
      <c r="C75" s="3"/>
      <c r="D75" s="15"/>
      <c r="E75" s="15"/>
      <c r="F75" s="15"/>
      <c r="G75" s="16"/>
      <c r="H75" s="15"/>
      <c r="I75" s="17"/>
      <c r="J75" s="17"/>
      <c r="K75" s="15"/>
      <c r="L75" s="15"/>
      <c r="M75" s="15"/>
      <c r="N75" s="8"/>
      <c r="O75" s="15"/>
      <c r="P75" s="15"/>
      <c r="T75" s="6"/>
    </row>
    <row r="76" spans="1:20" ht="13.5" customHeight="1">
      <c r="A76" s="6"/>
      <c r="B76" s="6"/>
      <c r="C76" s="4"/>
      <c r="D76" s="15"/>
      <c r="E76" s="15"/>
      <c r="F76" s="15"/>
      <c r="G76" s="16" t="s">
        <v>77</v>
      </c>
      <c r="H76" s="15"/>
      <c r="I76" s="17"/>
      <c r="J76" s="17"/>
      <c r="K76" s="15"/>
      <c r="L76" s="15"/>
      <c r="M76" s="15"/>
      <c r="N76" s="8"/>
      <c r="O76" s="15"/>
      <c r="P76" s="15"/>
      <c r="Q76" s="22"/>
      <c r="R76" s="22"/>
      <c r="S76" s="22"/>
      <c r="T76" s="6"/>
    </row>
    <row r="77" spans="1:20" ht="13.5" customHeight="1">
      <c r="C77" s="2" t="s">
        <v>61</v>
      </c>
      <c r="D77" s="10">
        <v>5718.8599999999997</v>
      </c>
      <c r="E77" s="10">
        <v>333.228228045653</v>
      </c>
      <c r="F77" s="10">
        <v>4996.0299999999997</v>
      </c>
      <c r="G77" s="11" t="s">
        <v>78</v>
      </c>
      <c r="H77" s="10">
        <v>-59399.926004082103</v>
      </c>
      <c r="I77" s="12">
        <v>-5385.6317719543504</v>
      </c>
      <c r="J77" s="12">
        <v>-16.161991448144999</v>
      </c>
      <c r="K77" s="10">
        <v>-56242.959999999999</v>
      </c>
      <c r="L77" s="10">
        <v>-59399.926004082103</v>
      </c>
      <c r="M77" s="10">
        <f>K77-L77</f>
        <v>3156.9660040821036</v>
      </c>
      <c r="N77" s="13">
        <f>IF(L77&lt;&gt;0,IF(M77&lt;&gt;0,(IF(M77&lt;0,IF(L77&lt;0,(M77/L77)*(-1),M77/ABS(L77)),M77/ABS(L77))),0),IF(M77=0,0,(IF(M77&gt;0,1,-1))))</f>
        <v>0.053147642033512792</v>
      </c>
      <c r="O77" s="10">
        <v>-51949.760000000002</v>
      </c>
      <c r="P77" s="10">
        <f>H77-K77</f>
        <v>-3156.9660040821036</v>
      </c>
      <c r="Q77" s="20">
        <v>-59399.926004082103</v>
      </c>
      <c r="R77" s="20">
        <v>-3156.96600408209</v>
      </c>
      <c r="S77" s="20">
        <v>0.0531476420335125</v>
      </c>
    </row>
    <row r="78" spans="1:20" ht="13.5" customHeight="1">
      <c r="C78" s="2" t="s">
        <v>62</v>
      </c>
      <c r="D78" s="10">
        <v>404308.91999999998</v>
      </c>
      <c r="E78" s="10">
        <v>333.228228045653</v>
      </c>
      <c r="F78" s="10">
        <v>412077.09000000003</v>
      </c>
      <c r="G78" s="11" t="s">
        <v>79</v>
      </c>
      <c r="H78" s="10">
        <v>-59399.926004082103</v>
      </c>
      <c r="I78" s="12">
        <v>-403975.69177195401</v>
      </c>
      <c r="J78" s="12">
        <v>-1212.3093356803199</v>
      </c>
      <c r="K78" s="10">
        <v>342347.09999999998</v>
      </c>
      <c r="L78" s="10">
        <v>-59399.926004082103</v>
      </c>
      <c r="M78" s="10">
        <f>K78-L78</f>
        <v>401747.02600408206</v>
      </c>
      <c r="N78" s="13">
        <f>IF(L78&lt;&gt;0,IF(M78&lt;&gt;0,(IF(M78&lt;0,IF(L78&lt;0,(M78/L78)*(-1),M78/ABS(L78)),M78/ABS(L78))),0),IF(M78=0,0,(IF(M78&gt;0,1,-1))))</f>
        <v>6.7634263715492349</v>
      </c>
      <c r="O78" s="10">
        <v>355131.29999999999</v>
      </c>
      <c r="P78" s="10">
        <f>H78-K78</f>
        <v>-401747.02600408206</v>
      </c>
      <c r="Q78" s="20">
        <v>-59399.926004082103</v>
      </c>
      <c r="R78" s="20">
        <v>-401747.026004082</v>
      </c>
      <c r="S78" s="20">
        <v>6.7634263715492304</v>
      </c>
    </row>
    <row r="79" spans="1:20" ht="16.5" customHeight="1">
      <c r="A79" s="4"/>
      <c r="B79" s="4"/>
      <c r="C79" s="4"/>
      <c r="D79" s="6"/>
      <c r="E79" s="6"/>
      <c r="F79" s="6"/>
      <c r="G79" s="6"/>
      <c r="I79" s="4"/>
      <c r="J79" s="4"/>
      <c r="N79" s="8"/>
      <c r="O79" s="6"/>
      <c r="P79" s="6"/>
      <c r="T79" s="6"/>
    </row>
    <row r="80" spans="1:20" ht="16.5" customHeight="1">
      <c r="A80" s="4"/>
      <c r="B80" s="4"/>
      <c r="C80" s="4"/>
      <c r="D80" s="6"/>
      <c r="E80" s="6"/>
      <c r="F80" s="6"/>
      <c r="G80" s="6"/>
      <c r="I80" s="4"/>
      <c r="J80" s="4"/>
      <c r="N80" s="8"/>
      <c r="O80" s="6"/>
      <c r="P80" s="6"/>
      <c r="T80" s="6"/>
    </row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1:20" ht="13.5" customHeight="1"/>
    <row r="95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80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92</v>
      </c>
      <c r="T1" s="6"/>
    </row>
    <row r="2" spans="1:20" ht="18.75" customHeight="1">
      <c r="A2" s="4"/>
      <c r="B2" s="4"/>
      <c r="C2" s="4" t="s">
        <v>81</v>
      </c>
      <c r="E2" s="46"/>
      <c r="F2" s="46"/>
      <c r="H2" s="30"/>
      <c r="I2" s="33"/>
      <c r="J2" s="33"/>
      <c r="K2" s="30" t="s">
        <v>87</v>
      </c>
      <c r="L2" s="30"/>
      <c r="M2" s="30"/>
      <c r="N2" s="38"/>
      <c r="O2" s="41" t="s">
        <v>88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82</v>
      </c>
      <c r="D3" s="45" t="str">
        <f>D6</f>
        <v>Fund: OPERATING/DIVISIONS FUND (12): 12</v>
      </c>
      <c r="H3" s="45"/>
      <c r="I3" s="34"/>
      <c r="J3" s="34"/>
      <c r="K3" s="45" t="s">
        <v>91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ASSOC-GOVERNANCE: 412-5200</v>
      </c>
      <c r="H4" s="31"/>
      <c r="I4" s="35"/>
      <c r="J4" s="35"/>
      <c r="K4" s="31" t="str">
        <f>"For the "&amp;MID(C3,6,2)&amp;" Months Ending "&amp;C2</f>
        <v>For the 12 Months Ending August 2018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83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109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86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August 2018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64</v>
      </c>
      <c r="E13" s="28" t="s">
        <v>65</v>
      </c>
      <c r="F13" s="28" t="s">
        <v>85</v>
      </c>
      <c r="G13" s="29"/>
      <c r="H13" s="28" t="s">
        <v>67</v>
      </c>
      <c r="I13" s="23"/>
      <c r="J13" s="23"/>
      <c r="K13" s="28" t="s">
        <v>64</v>
      </c>
      <c r="L13" s="28" t="s">
        <v>65</v>
      </c>
      <c r="M13" s="28" t="s">
        <v>68</v>
      </c>
      <c r="N13" s="18" t="s">
        <v>69</v>
      </c>
      <c r="O13" s="28" t="s">
        <v>85</v>
      </c>
      <c r="P13" s="28" t="s">
        <v>89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64</v>
      </c>
      <c r="G14" s="29"/>
      <c r="H14" s="28"/>
      <c r="I14" s="23"/>
      <c r="J14" s="23"/>
      <c r="K14" s="28"/>
      <c r="L14" s="28"/>
      <c r="M14" s="28"/>
      <c r="N14" s="18"/>
      <c r="O14" s="28" t="s">
        <v>64</v>
      </c>
      <c r="P14" s="28" t="s">
        <v>90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63</v>
      </c>
      <c r="E15" s="5" t="s">
        <v>63</v>
      </c>
      <c r="F15" s="5" t="s">
        <v>63</v>
      </c>
      <c r="G15" s="6"/>
      <c r="H15" s="5" t="s">
        <v>63</v>
      </c>
      <c r="I15" s="7" t="s">
        <v>63</v>
      </c>
      <c r="J15" s="7" t="s">
        <v>63</v>
      </c>
      <c r="K15" s="5" t="s">
        <v>70</v>
      </c>
      <c r="L15" s="5" t="s">
        <v>70</v>
      </c>
      <c r="N15" s="8"/>
      <c r="O15" s="5" t="s">
        <v>70</v>
      </c>
      <c r="P15" s="6"/>
      <c r="Q15" s="9" t="s">
        <v>70</v>
      </c>
      <c r="R15" s="9" t="s">
        <v>70</v>
      </c>
      <c r="S15" s="9" t="s">
        <v>70</v>
      </c>
      <c r="T15" s="6"/>
    </row>
    <row r="16" spans="1:20" ht="13.5" hidden="1">
      <c r="A16" s="4"/>
      <c r="B16" s="4"/>
      <c r="C16" s="4"/>
      <c r="D16" s="5" t="s">
        <v>64</v>
      </c>
      <c r="E16" s="5" t="s">
        <v>65</v>
      </c>
      <c r="F16" s="5" t="s">
        <v>66</v>
      </c>
      <c r="G16" s="6"/>
      <c r="H16" s="5" t="s">
        <v>67</v>
      </c>
      <c r="I16" s="7" t="s">
        <v>68</v>
      </c>
      <c r="J16" s="7" t="s">
        <v>69</v>
      </c>
      <c r="K16" s="5" t="s">
        <v>64</v>
      </c>
      <c r="L16" s="5" t="s">
        <v>65</v>
      </c>
      <c r="N16" s="8"/>
      <c r="O16" s="5" t="s">
        <v>66</v>
      </c>
      <c r="P16" s="6"/>
      <c r="Q16" s="9" t="s">
        <v>67</v>
      </c>
      <c r="R16" s="9" t="s">
        <v>68</v>
      </c>
      <c r="S16" s="9" t="s">
        <v>69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6.5" customHeight="1">
      <c r="A28" s="4"/>
      <c r="B28" s="4"/>
      <c r="C28" s="3"/>
      <c r="D28" s="15"/>
      <c r="E28" s="15"/>
      <c r="F28" s="15"/>
      <c r="G28" s="16"/>
      <c r="H28" s="15"/>
      <c r="I28" s="17"/>
      <c r="J28" s="17"/>
      <c r="K28" s="15"/>
      <c r="L28" s="15"/>
      <c r="M28" s="15"/>
      <c r="N28" s="8"/>
      <c r="O28" s="15"/>
      <c r="P28" s="15"/>
      <c r="T28" s="6"/>
    </row>
    <row r="29" spans="1:20" ht="16.5" customHeight="1">
      <c r="A29" s="4"/>
      <c r="B29" s="4"/>
      <c r="C29" s="3" t="s">
        <v>20</v>
      </c>
      <c r="D29" s="15">
        <v>0</v>
      </c>
      <c r="E29" s="15">
        <v>0</v>
      </c>
      <c r="F29" s="15">
        <v>0</v>
      </c>
      <c r="G29" s="16" t="str">
        <f>C29</f>
        <v>(5210) TRANSPORTATION</v>
      </c>
      <c r="H29" s="15">
        <v>1500</v>
      </c>
      <c r="I29" s="17">
        <v>0</v>
      </c>
      <c r="J29" s="17">
        <v>0</v>
      </c>
      <c r="K29" s="15">
        <v>321.30000000000001</v>
      </c>
      <c r="L29" s="15">
        <v>1500</v>
      </c>
      <c r="M29" s="15">
        <f>L29-K29</f>
        <v>1178.7</v>
      </c>
      <c r="N29" s="18">
        <f>IF(L29&lt;&gt;0,IF(M29&lt;&gt;0,(IF(M29&lt;0,IF(L29&lt;0,(M29/L29)*(-1),M29/ABS(L29)),M29/ABS(L29))),0),IF(M29=0,0,(IF(M29&gt;0,1,-1))))</f>
        <v>0.78580000000000005</v>
      </c>
      <c r="O29" s="15">
        <v>752.35000000000002</v>
      </c>
      <c r="P29" s="15">
        <f>H29-K29</f>
        <v>1178.7</v>
      </c>
      <c r="Q29" s="19">
        <v>1500</v>
      </c>
      <c r="R29" s="19">
        <v>1178.7</v>
      </c>
      <c r="S29" s="19">
        <v>0.78580000000000005</v>
      </c>
      <c r="T29" s="6"/>
    </row>
    <row r="30" spans="1:20" ht="16.5" customHeight="1">
      <c r="C30" s="3" t="s">
        <v>21</v>
      </c>
      <c r="D30" s="15">
        <v>0</v>
      </c>
      <c r="E30" s="15">
        <v>0</v>
      </c>
      <c r="F30" s="15">
        <v>0</v>
      </c>
      <c r="G30" s="16" t="str">
        <f>C30</f>
        <v>(5212) LODGING &amp; MEALS</v>
      </c>
      <c r="H30" s="15">
        <v>2350</v>
      </c>
      <c r="I30" s="17">
        <v>0</v>
      </c>
      <c r="J30" s="17">
        <v>0</v>
      </c>
      <c r="K30" s="15">
        <v>968.58000000000004</v>
      </c>
      <c r="L30" s="15">
        <v>2350</v>
      </c>
      <c r="M30" s="15">
        <f>L30-K30</f>
        <v>1381.4200000000001</v>
      </c>
      <c r="N30" s="18">
        <f>IF(L30&lt;&gt;0,IF(M30&lt;&gt;0,(IF(M30&lt;0,IF(L30&lt;0,(M30/L30)*(-1),M30/ABS(L30)),M30/ABS(L30))),0),IF(M30=0,0,(IF(M30&gt;0,1,-1))))</f>
        <v>0.58783829787234043</v>
      </c>
      <c r="O30" s="15">
        <v>2674.8200000000002</v>
      </c>
      <c r="P30" s="15">
        <f>H30-K30</f>
        <v>1381.4200000000001</v>
      </c>
      <c r="Q30" s="19">
        <v>2350</v>
      </c>
      <c r="R30" s="19">
        <v>1381.4200000000001</v>
      </c>
      <c r="S30" s="19">
        <v>0.58783829787233999</v>
      </c>
    </row>
    <row r="31" spans="1:20" ht="16.5" customHeight="1">
      <c r="C31" s="3" t="s">
        <v>22</v>
      </c>
      <c r="D31" s="15">
        <v>0</v>
      </c>
      <c r="E31" s="15">
        <v>0</v>
      </c>
      <c r="F31" s="15">
        <v>0</v>
      </c>
      <c r="G31" s="16" t="str">
        <f>C31</f>
        <v>(5216) BUSINESS MEETINGS</v>
      </c>
      <c r="H31" s="15">
        <v>1990</v>
      </c>
      <c r="I31" s="17">
        <v>0</v>
      </c>
      <c r="J31" s="17">
        <v>0</v>
      </c>
      <c r="K31" s="15">
        <v>0</v>
      </c>
      <c r="L31" s="15">
        <v>1990</v>
      </c>
      <c r="M31" s="15">
        <f>L31-K31</f>
        <v>1990</v>
      </c>
      <c r="N31" s="18">
        <f>IF(L31&lt;&gt;0,IF(M31&lt;&gt;0,(IF(M31&lt;0,IF(L31&lt;0,(M31/L31)*(-1),M31/ABS(L31)),M31/ABS(L31))),0),IF(M31=0,0,(IF(M31&gt;0,1,-1))))</f>
        <v>1</v>
      </c>
      <c r="O31" s="15">
        <v>2315</v>
      </c>
      <c r="P31" s="15">
        <f>H31-K31</f>
        <v>1990</v>
      </c>
      <c r="Q31" s="19">
        <v>1990</v>
      </c>
      <c r="R31" s="19">
        <v>1990</v>
      </c>
      <c r="S31" s="19">
        <v>1</v>
      </c>
    </row>
    <row r="32" spans="1:20" ht="17.25" customHeight="1">
      <c r="A32" s="24"/>
      <c r="B32" s="24"/>
      <c r="C32" s="2" t="s">
        <v>23</v>
      </c>
      <c r="D32" s="10">
        <v>0</v>
      </c>
      <c r="E32" s="10">
        <v>0</v>
      </c>
      <c r="F32" s="10">
        <v>0</v>
      </c>
      <c r="G32" s="11" t="str">
        <f>C32</f>
        <v>(520) Travel and Related Expenses</v>
      </c>
      <c r="H32" s="10">
        <v>5840</v>
      </c>
      <c r="I32" s="12">
        <v>0</v>
      </c>
      <c r="J32" s="12">
        <v>0</v>
      </c>
      <c r="K32" s="10">
        <v>1289.8800000000001</v>
      </c>
      <c r="L32" s="10">
        <v>5840</v>
      </c>
      <c r="M32" s="10">
        <f>L32-K32</f>
        <v>4550.1199999999999</v>
      </c>
      <c r="N32" s="13">
        <f>IF(L32&lt;&gt;0,IF(M32&lt;&gt;0,(IF(M32&lt;0,IF(L32&lt;0,(M32/L32)*(-1),M32/ABS(L32)),M32/ABS(L32))),0),IF(M32=0,0,(IF(M32&gt;0,1,-1))))</f>
        <v>0.7791301369863014</v>
      </c>
      <c r="O32" s="10">
        <v>5742.1700000000001</v>
      </c>
      <c r="P32" s="10">
        <f>H32-K32</f>
        <v>4550.1199999999999</v>
      </c>
      <c r="Q32" s="14">
        <v>5840</v>
      </c>
      <c r="R32" s="14">
        <v>4550.1199999999999</v>
      </c>
      <c r="S32" s="14">
        <v>0.77913013698630096</v>
      </c>
      <c r="T32" s="42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/>
      <c r="D34" s="15"/>
      <c r="E34" s="15"/>
      <c r="F34" s="15"/>
      <c r="G34" s="16"/>
      <c r="H34" s="15"/>
      <c r="I34" s="17"/>
      <c r="J34" s="17"/>
      <c r="K34" s="15"/>
      <c r="L34" s="15"/>
      <c r="M34" s="15"/>
      <c r="N34" s="8"/>
      <c r="O34" s="15"/>
      <c r="P34" s="15"/>
      <c r="T34" s="6"/>
    </row>
    <row r="35" spans="1:20" ht="16.5" customHeight="1">
      <c r="A35" s="4"/>
      <c r="B35" s="4"/>
      <c r="C35" s="3"/>
      <c r="D35" s="15"/>
      <c r="E35" s="15"/>
      <c r="F35" s="15"/>
      <c r="G35" s="16"/>
      <c r="H35" s="15"/>
      <c r="I35" s="17"/>
      <c r="J35" s="17"/>
      <c r="K35" s="15"/>
      <c r="L35" s="15"/>
      <c r="M35" s="15"/>
      <c r="N35" s="8"/>
      <c r="O35" s="15"/>
      <c r="P35" s="15"/>
      <c r="T35" s="6"/>
    </row>
    <row r="36" spans="1:20" ht="16.5" customHeight="1">
      <c r="A36" s="4"/>
      <c r="B36" s="4"/>
      <c r="C36" s="3" t="s">
        <v>38</v>
      </c>
      <c r="D36" s="15">
        <v>0</v>
      </c>
      <c r="E36" s="15">
        <v>0</v>
      </c>
      <c r="F36" s="15">
        <v>0</v>
      </c>
      <c r="G36" s="16" t="str">
        <f>C36</f>
        <v>(5502) REFERENCE MATERIAL/PERIODICALS</v>
      </c>
      <c r="H36" s="15">
        <v>0</v>
      </c>
      <c r="I36" s="17">
        <v>0</v>
      </c>
      <c r="J36" s="17">
        <v>0</v>
      </c>
      <c r="K36" s="15">
        <v>0</v>
      </c>
      <c r="L36" s="15">
        <v>0</v>
      </c>
      <c r="M36" s="15">
        <f>L36-K36</f>
        <v>0</v>
      </c>
      <c r="N36" s="18">
        <f>IF(L36&lt;&gt;0,IF(M36&lt;&gt;0,(IF(M36&lt;0,IF(L36&lt;0,(M36/L36)*(-1),M36/ABS(L36)),M36/ABS(L36))),0),IF(M36=0,0,(IF(M36&gt;0,1,-1))))</f>
        <v>0</v>
      </c>
      <c r="O36" s="15">
        <v>0</v>
      </c>
      <c r="P36" s="15">
        <f>H36-K36</f>
        <v>0</v>
      </c>
      <c r="Q36" s="19">
        <v>0</v>
      </c>
      <c r="R36" s="19">
        <v>0</v>
      </c>
      <c r="S36" s="19">
        <v>0</v>
      </c>
      <c r="T36" s="6"/>
    </row>
    <row r="37" spans="1:20" ht="16.5" customHeight="1">
      <c r="C37" s="3" t="s">
        <v>42</v>
      </c>
      <c r="D37" s="15">
        <v>0</v>
      </c>
      <c r="E37" s="15">
        <v>0</v>
      </c>
      <c r="F37" s="15">
        <v>0</v>
      </c>
      <c r="G37" s="16" t="str">
        <f>C37</f>
        <v>(5599) MISC EXPENSE</v>
      </c>
      <c r="H37" s="15">
        <v>32</v>
      </c>
      <c r="I37" s="17">
        <v>0</v>
      </c>
      <c r="J37" s="17">
        <v>0</v>
      </c>
      <c r="K37" s="15">
        <v>31.350000000000001</v>
      </c>
      <c r="L37" s="15">
        <v>32</v>
      </c>
      <c r="M37" s="15">
        <f>L37-K37</f>
        <v>0.64999999999999858</v>
      </c>
      <c r="N37" s="18">
        <f>IF(L37&lt;&gt;0,IF(M37&lt;&gt;0,(IF(M37&lt;0,IF(L37&lt;0,(M37/L37)*(-1),M37/ABS(L37)),M37/ABS(L37))),0),IF(M37=0,0,(IF(M37&gt;0,1,-1))))</f>
        <v>0.020312499999999956</v>
      </c>
      <c r="O37" s="15">
        <v>31.350000000000001</v>
      </c>
      <c r="P37" s="15">
        <f>H37-K37</f>
        <v>0.64999999999999858</v>
      </c>
      <c r="Q37" s="19">
        <v>32</v>
      </c>
      <c r="R37" s="19">
        <v>0.64999999999999902</v>
      </c>
      <c r="S37" s="19">
        <v>0.020312500000000001</v>
      </c>
    </row>
    <row r="38" spans="1:20" ht="17.25" customHeight="1">
      <c r="A38" s="24"/>
      <c r="B38" s="24"/>
      <c r="C38" s="2" t="s">
        <v>43</v>
      </c>
      <c r="D38" s="10">
        <v>0</v>
      </c>
      <c r="E38" s="10">
        <v>0</v>
      </c>
      <c r="F38" s="10">
        <v>0</v>
      </c>
      <c r="G38" s="11" t="str">
        <f>C38</f>
        <v>(550) Operating Expenses</v>
      </c>
      <c r="H38" s="10">
        <v>32</v>
      </c>
      <c r="I38" s="12">
        <v>0</v>
      </c>
      <c r="J38" s="12">
        <v>0</v>
      </c>
      <c r="K38" s="10">
        <v>31.350000000000001</v>
      </c>
      <c r="L38" s="10">
        <v>32</v>
      </c>
      <c r="M38" s="10">
        <f>L38-K38</f>
        <v>0.64999999999999858</v>
      </c>
      <c r="N38" s="13">
        <f>IF(L38&lt;&gt;0,IF(M38&lt;&gt;0,(IF(M38&lt;0,IF(L38&lt;0,(M38/L38)*(-1),M38/ABS(L38)),M38/ABS(L38))),0),IF(M38=0,0,(IF(M38&gt;0,1,-1))))</f>
        <v>0.020312499999999956</v>
      </c>
      <c r="O38" s="10">
        <v>31.350000000000001</v>
      </c>
      <c r="P38" s="10">
        <f>H38-K38</f>
        <v>0.64999999999999858</v>
      </c>
      <c r="Q38" s="14">
        <v>32</v>
      </c>
      <c r="R38" s="14">
        <v>0.64999999999999902</v>
      </c>
      <c r="S38" s="14">
        <v>0.020312500000000001</v>
      </c>
      <c r="T38" s="42"/>
    </row>
    <row r="39" spans="1:20" ht="16.5" customHeight="1">
      <c r="A39" s="4"/>
      <c r="B39" s="4"/>
      <c r="C39" s="3"/>
      <c r="D39" s="15"/>
      <c r="E39" s="15"/>
      <c r="F39" s="15"/>
      <c r="G39" s="16"/>
      <c r="H39" s="15"/>
      <c r="I39" s="17"/>
      <c r="J39" s="17"/>
      <c r="K39" s="15"/>
      <c r="L39" s="15"/>
      <c r="M39" s="15"/>
      <c r="N39" s="8"/>
      <c r="O39" s="15"/>
      <c r="P39" s="15"/>
      <c r="T39" s="6"/>
    </row>
    <row r="40" spans="1:20" ht="17.25" customHeight="1">
      <c r="A40" s="24"/>
      <c r="B40" s="24"/>
      <c r="C40" s="2" t="s">
        <v>44</v>
      </c>
      <c r="D40" s="10">
        <v>0</v>
      </c>
      <c r="E40" s="10">
        <v>0</v>
      </c>
      <c r="F40" s="10">
        <v>0</v>
      </c>
      <c r="G40" s="11" t="s">
        <v>72</v>
      </c>
      <c r="H40" s="10">
        <v>5872</v>
      </c>
      <c r="I40" s="12">
        <v>0</v>
      </c>
      <c r="J40" s="12">
        <v>0</v>
      </c>
      <c r="K40" s="10">
        <v>1321.23</v>
      </c>
      <c r="L40" s="10">
        <v>5872</v>
      </c>
      <c r="M40" s="10">
        <f>L40-K40</f>
        <v>4550.7700000000004</v>
      </c>
      <c r="N40" s="13">
        <f>IF(L40&lt;&gt;0,IF(M40&lt;&gt;0,(IF(M40&lt;0,IF(L40&lt;0,(M40/L40)*(-1),M40/ABS(L40)),M40/ABS(L40))),0),IF(M40=0,0,(IF(M40&gt;0,1,-1))))</f>
        <v>0.77499489100817442</v>
      </c>
      <c r="O40" s="10">
        <v>5773.5200000000004</v>
      </c>
      <c r="P40" s="10">
        <f>H40-K40</f>
        <v>4550.7700000000004</v>
      </c>
      <c r="Q40" s="14">
        <v>5872</v>
      </c>
      <c r="R40" s="14">
        <v>4550.7700000000004</v>
      </c>
      <c r="S40" s="14">
        <v>0.77499489100817398</v>
      </c>
      <c r="T40" s="42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6.5" customHeight="1">
      <c r="A42" s="4"/>
      <c r="B42" s="4"/>
      <c r="C42" s="3" t="s">
        <v>49</v>
      </c>
      <c r="D42" s="15">
        <v>0</v>
      </c>
      <c r="E42" s="15">
        <v>0</v>
      </c>
      <c r="F42" s="15">
        <v>0</v>
      </c>
      <c r="G42" s="16" t="str">
        <f>C42</f>
        <v>(5910) IUT/REPRO CTR</v>
      </c>
      <c r="H42" s="15">
        <v>25</v>
      </c>
      <c r="I42" s="17">
        <v>0</v>
      </c>
      <c r="J42" s="17">
        <v>0</v>
      </c>
      <c r="K42" s="15">
        <v>0</v>
      </c>
      <c r="L42" s="15">
        <v>25</v>
      </c>
      <c r="M42" s="15">
        <f>L42-K42</f>
        <v>25</v>
      </c>
      <c r="N42" s="18">
        <f>IF(L42&lt;&gt;0,IF(M42&lt;&gt;0,(IF(M42&lt;0,IF(L42&lt;0,(M42/L42)*(-1),M42/ABS(L42)),M42/ABS(L42))),0),IF(M42=0,0,(IF(M42&gt;0,1,-1))))</f>
        <v>1</v>
      </c>
      <c r="O42" s="15">
        <v>0</v>
      </c>
      <c r="P42" s="15">
        <f>H42-K42</f>
        <v>25</v>
      </c>
      <c r="Q42" s="19">
        <v>25</v>
      </c>
      <c r="R42" s="19">
        <v>25</v>
      </c>
      <c r="S42" s="19">
        <v>1</v>
      </c>
      <c r="T42" s="6"/>
    </row>
    <row r="43" spans="1:20" ht="13.5" hidden="1">
      <c r="A43" s="4"/>
      <c r="B43" s="4"/>
      <c r="C43" s="3" t="s">
        <v>52</v>
      </c>
      <c r="D43" s="15">
        <v>0</v>
      </c>
      <c r="E43" s="15">
        <v>0</v>
      </c>
      <c r="F43" s="15">
        <v>0</v>
      </c>
      <c r="G43" s="16" t="str">
        <f>C43</f>
        <v>(590) IUT</v>
      </c>
      <c r="H43" s="15">
        <v>25</v>
      </c>
      <c r="I43" s="17">
        <v>0</v>
      </c>
      <c r="J43" s="17">
        <v>0</v>
      </c>
      <c r="K43" s="15">
        <v>0</v>
      </c>
      <c r="L43" s="15">
        <v>25</v>
      </c>
      <c r="M43" s="15">
        <f>L43-K43</f>
        <v>25</v>
      </c>
      <c r="N43" s="18">
        <f>IF(L43&lt;&gt;0,IF(M43&lt;&gt;0,(IF(M43&lt;0,IF(L43&lt;0,(M43/L43)*(-1),M43/ABS(L43)),M43/ABS(L43))),0),IF(M43=0,0,(IF(M43&gt;0,1,-1))))</f>
        <v>1</v>
      </c>
      <c r="O43" s="15">
        <v>0</v>
      </c>
      <c r="P43" s="15">
        <f>H43-K43</f>
        <v>25</v>
      </c>
      <c r="Q43" s="19">
        <v>25</v>
      </c>
      <c r="R43" s="19">
        <v>25</v>
      </c>
      <c r="S43" s="19">
        <v>1</v>
      </c>
      <c r="T43" s="6"/>
    </row>
    <row r="44" spans="1:20" ht="16.5" customHeight="1">
      <c r="A44" s="4"/>
      <c r="B44" s="4"/>
      <c r="C44" s="3"/>
      <c r="D44" s="15"/>
      <c r="E44" s="15"/>
      <c r="F44" s="15"/>
      <c r="G44" s="16"/>
      <c r="H44" s="15"/>
      <c r="I44" s="17"/>
      <c r="J44" s="17"/>
      <c r="K44" s="15"/>
      <c r="L44" s="15"/>
      <c r="M44" s="15"/>
      <c r="N44" s="8"/>
      <c r="O44" s="15"/>
      <c r="P44" s="15"/>
      <c r="T44" s="6"/>
    </row>
    <row r="45" spans="1:20" ht="16.5" customHeight="1">
      <c r="A45" s="24"/>
      <c r="B45" s="24"/>
      <c r="C45" s="2" t="s">
        <v>53</v>
      </c>
      <c r="D45" s="10">
        <v>0</v>
      </c>
      <c r="E45" s="10">
        <v>0</v>
      </c>
      <c r="F45" s="10">
        <v>0</v>
      </c>
      <c r="G45" s="11" t="str">
        <f>C45</f>
        <v>(52) Total Indirect Expenses</v>
      </c>
      <c r="H45" s="10">
        <v>25</v>
      </c>
      <c r="I45" s="12">
        <v>0</v>
      </c>
      <c r="J45" s="12">
        <v>0</v>
      </c>
      <c r="K45" s="10">
        <v>0</v>
      </c>
      <c r="L45" s="10">
        <v>25</v>
      </c>
      <c r="M45" s="10">
        <f>L45-K45</f>
        <v>25</v>
      </c>
      <c r="N45" s="13">
        <f>IF(L45&lt;&gt;0,IF(M45&lt;&gt;0,(IF(M45&lt;0,IF(L45&lt;0,(M45/L45)*(-1),M45/ABS(L45)),M45/ABS(L45))),0),IF(M45=0,0,(IF(M45&gt;0,1,-1))))</f>
        <v>1</v>
      </c>
      <c r="O45" s="10">
        <v>0</v>
      </c>
      <c r="P45" s="10">
        <f>H45-K45</f>
        <v>25</v>
      </c>
      <c r="Q45" s="14">
        <v>25</v>
      </c>
      <c r="R45" s="14">
        <v>25</v>
      </c>
      <c r="S45" s="14">
        <v>1</v>
      </c>
      <c r="T45" s="42"/>
    </row>
    <row r="46" spans="1:20" ht="16.5" customHeight="1">
      <c r="A46" s="4"/>
      <c r="B46" s="4"/>
      <c r="C46" s="3"/>
      <c r="D46" s="15"/>
      <c r="E46" s="15"/>
      <c r="F46" s="15"/>
      <c r="G46" s="16"/>
      <c r="H46" s="15"/>
      <c r="I46" s="17"/>
      <c r="J46" s="17"/>
      <c r="K46" s="15"/>
      <c r="L46" s="15"/>
      <c r="M46" s="15"/>
      <c r="N46" s="8"/>
      <c r="O46" s="15"/>
      <c r="P46" s="15"/>
      <c r="T46" s="6"/>
    </row>
    <row r="47" spans="1:20" ht="17.25" customHeight="1">
      <c r="A47" s="24"/>
      <c r="B47" s="24"/>
      <c r="C47" s="2" t="s">
        <v>54</v>
      </c>
      <c r="D47" s="10">
        <v>0</v>
      </c>
      <c r="E47" s="10">
        <v>0</v>
      </c>
      <c r="F47" s="10">
        <v>0</v>
      </c>
      <c r="G47" s="11" t="s">
        <v>73</v>
      </c>
      <c r="H47" s="10">
        <v>5897</v>
      </c>
      <c r="I47" s="12">
        <v>0</v>
      </c>
      <c r="J47" s="12">
        <v>0</v>
      </c>
      <c r="K47" s="10">
        <v>1321.23</v>
      </c>
      <c r="L47" s="10">
        <v>5897</v>
      </c>
      <c r="M47" s="10">
        <f>L47-K47</f>
        <v>4575.7700000000004</v>
      </c>
      <c r="N47" s="13">
        <f>IF(L47&lt;&gt;0,IF(M47&lt;&gt;0,(IF(M47&lt;0,IF(L47&lt;0,(M47/L47)*(-1),M47/ABS(L47)),M47/ABS(L47))),0),IF(M47=0,0,(IF(M47&gt;0,1,-1))))</f>
        <v>0.77594878751907759</v>
      </c>
      <c r="O47" s="10">
        <v>5773.5200000000004</v>
      </c>
      <c r="P47" s="10">
        <f>H47-K47</f>
        <v>4575.7700000000004</v>
      </c>
      <c r="Q47" s="14">
        <v>5897</v>
      </c>
      <c r="R47" s="14">
        <v>4575.7700000000004</v>
      </c>
      <c r="S47" s="14">
        <v>0.77594878751907803</v>
      </c>
      <c r="T47" s="42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7.25" customHeight="1">
      <c r="A49" s="24"/>
      <c r="B49" s="24"/>
      <c r="C49" s="2" t="s">
        <v>55</v>
      </c>
      <c r="D49" s="10">
        <v>0</v>
      </c>
      <c r="E49" s="10">
        <v>0</v>
      </c>
      <c r="F49" s="10">
        <v>0</v>
      </c>
      <c r="G49" s="11" t="s">
        <v>74</v>
      </c>
      <c r="H49" s="10">
        <v>-5897</v>
      </c>
      <c r="I49" s="12">
        <v>0</v>
      </c>
      <c r="J49" s="12">
        <v>0</v>
      </c>
      <c r="K49" s="10">
        <v>-1321.23</v>
      </c>
      <c r="L49" s="10">
        <v>-5897</v>
      </c>
      <c r="M49" s="10">
        <f>K49-L49</f>
        <v>4575.7700000000004</v>
      </c>
      <c r="N49" s="13">
        <f>IF(L49&lt;&gt;0,IF(M49&lt;&gt;0,(IF(M49&lt;0,IF(L49&lt;0,(M49/L49)*(-1),M49/ABS(L49)),M49/ABS(L49))),0),IF(M49=0,0,(IF(M49&gt;0,1,-1))))</f>
        <v>0.77594878751907759</v>
      </c>
      <c r="O49" s="10">
        <v>-5773.5200000000004</v>
      </c>
      <c r="P49" s="10">
        <f>H49-K49</f>
        <v>-4575.7700000000004</v>
      </c>
      <c r="Q49" s="14">
        <v>-5897</v>
      </c>
      <c r="R49" s="14">
        <v>-4575.7700000000004</v>
      </c>
      <c r="S49" s="14">
        <v>0.77594878751907803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6.5" customHeight="1">
      <c r="A51" s="4"/>
      <c r="B51" s="4"/>
      <c r="C51" s="3"/>
      <c r="D51" s="15"/>
      <c r="E51" s="15"/>
      <c r="F51" s="15"/>
      <c r="G51" s="16"/>
      <c r="H51" s="15"/>
      <c r="I51" s="17"/>
      <c r="J51" s="17"/>
      <c r="K51" s="15"/>
      <c r="L51" s="15"/>
      <c r="M51" s="15"/>
      <c r="N51" s="8"/>
      <c r="O51" s="15"/>
      <c r="P51" s="15"/>
      <c r="T51" s="6"/>
    </row>
    <row r="52" spans="1:20" ht="17.25" customHeight="1">
      <c r="A52" s="24"/>
      <c r="B52" s="24"/>
      <c r="C52" s="2" t="s">
        <v>59</v>
      </c>
      <c r="D52" s="10">
        <v>0</v>
      </c>
      <c r="E52" s="10">
        <v>0</v>
      </c>
      <c r="F52" s="10">
        <v>0</v>
      </c>
      <c r="G52" s="11" t="s">
        <v>75</v>
      </c>
      <c r="H52" s="10">
        <v>5897</v>
      </c>
      <c r="I52" s="12">
        <v>0</v>
      </c>
      <c r="J52" s="12">
        <v>0</v>
      </c>
      <c r="K52" s="10">
        <v>1321.23</v>
      </c>
      <c r="L52" s="10">
        <v>5897</v>
      </c>
      <c r="M52" s="10">
        <f>L52-K52</f>
        <v>4575.7700000000004</v>
      </c>
      <c r="N52" s="13">
        <f>IF(L52&lt;&gt;0,IF(M52&lt;&gt;0,(IF(M52&lt;0,IF(L52&lt;0,(M52/L52)*(-1),M52/ABS(L52)),M52/ABS(L52))),0),IF(M52=0,0,(IF(M52&gt;0,1,-1))))</f>
        <v>0.77594878751907759</v>
      </c>
      <c r="O52" s="10">
        <v>5773.5200000000004</v>
      </c>
      <c r="P52" s="10">
        <f>H52-K52</f>
        <v>4575.7700000000004</v>
      </c>
      <c r="Q52" s="20">
        <v>5897</v>
      </c>
      <c r="R52" s="20">
        <v>4575.7700000000004</v>
      </c>
      <c r="S52" s="20">
        <v>0.77594878751907803</v>
      </c>
      <c r="T52" s="42"/>
    </row>
    <row r="53" spans="1:20" ht="16.5" customHeight="1">
      <c r="A53" s="4"/>
      <c r="B53" s="4"/>
      <c r="C53" s="3"/>
      <c r="D53" s="15"/>
      <c r="E53" s="15"/>
      <c r="F53" s="15"/>
      <c r="G53" s="16"/>
      <c r="H53" s="15"/>
      <c r="I53" s="17"/>
      <c r="J53" s="17"/>
      <c r="K53" s="15"/>
      <c r="L53" s="15"/>
      <c r="M53" s="15"/>
      <c r="N53" s="8"/>
      <c r="O53" s="15"/>
      <c r="P53" s="15"/>
      <c r="T53" s="6"/>
    </row>
    <row r="54" spans="1:20" ht="17.25" customHeight="1">
      <c r="A54" s="24"/>
      <c r="B54" s="24"/>
      <c r="C54" s="4" t="s">
        <v>60</v>
      </c>
      <c r="D54" s="10">
        <v>0</v>
      </c>
      <c r="E54" s="10">
        <v>0</v>
      </c>
      <c r="F54" s="10">
        <v>0</v>
      </c>
      <c r="G54" s="11" t="s">
        <v>76</v>
      </c>
      <c r="H54" s="10">
        <v>-5897</v>
      </c>
      <c r="I54" s="12">
        <v>0</v>
      </c>
      <c r="J54" s="12">
        <v>0</v>
      </c>
      <c r="K54" s="10">
        <v>-1321.23</v>
      </c>
      <c r="L54" s="10">
        <v>-5897</v>
      </c>
      <c r="M54" s="10">
        <f>K54-L54</f>
        <v>4575.7700000000004</v>
      </c>
      <c r="N54" s="13">
        <f>IF(L54&lt;&gt;0,IF(M54&lt;&gt;0,(IF(M54&lt;0,IF(L54&lt;0,(M54/L54)*(-1),M54/ABS(L54)),M54/ABS(L54))),0),IF(M54=0,0,(IF(M54&gt;0,1,-1))))</f>
        <v>0.77594878751907759</v>
      </c>
      <c r="O54" s="10">
        <v>-5773.5200000000004</v>
      </c>
      <c r="P54" s="10">
        <f>H54-K54</f>
        <v>-4575.7700000000004</v>
      </c>
      <c r="Q54" s="21">
        <v>-5897</v>
      </c>
      <c r="R54" s="21">
        <v>-4575.7700000000004</v>
      </c>
      <c r="S54" s="21">
        <v>0.77594878751907803</v>
      </c>
      <c r="T54" s="42"/>
    </row>
    <row r="55" spans="1:20" ht="16.5" customHeight="1">
      <c r="A55" s="4"/>
      <c r="B55" s="4"/>
      <c r="C55" s="3"/>
      <c r="D55" s="15"/>
      <c r="E55" s="15"/>
      <c r="F55" s="15"/>
      <c r="G55" s="16"/>
      <c r="H55" s="15"/>
      <c r="I55" s="17"/>
      <c r="J55" s="17"/>
      <c r="K55" s="15"/>
      <c r="L55" s="15"/>
      <c r="M55" s="15"/>
      <c r="N55" s="8"/>
      <c r="O55" s="15"/>
      <c r="P55" s="15"/>
      <c r="T55" s="6"/>
    </row>
    <row r="56" spans="1:20" ht="13.5" customHeight="1">
      <c r="A56" s="6"/>
      <c r="B56" s="6"/>
      <c r="C56" s="4"/>
      <c r="D56" s="15"/>
      <c r="E56" s="15"/>
      <c r="F56" s="15"/>
      <c r="G56" s="16" t="s">
        <v>77</v>
      </c>
      <c r="H56" s="15"/>
      <c r="I56" s="17"/>
      <c r="J56" s="17"/>
      <c r="K56" s="15"/>
      <c r="L56" s="15"/>
      <c r="M56" s="15"/>
      <c r="N56" s="8"/>
      <c r="O56" s="15"/>
      <c r="P56" s="15"/>
      <c r="Q56" s="22"/>
      <c r="R56" s="22"/>
      <c r="S56" s="22"/>
      <c r="T56" s="6"/>
    </row>
    <row r="57" spans="1:20" ht="13.5" customHeight="1">
      <c r="C57" s="2" t="s">
        <v>61</v>
      </c>
      <c r="D57" s="10">
        <v>0</v>
      </c>
      <c r="E57" s="10">
        <v>0</v>
      </c>
      <c r="F57" s="10">
        <v>0</v>
      </c>
      <c r="G57" s="11" t="s">
        <v>78</v>
      </c>
      <c r="H57" s="10">
        <v>-5897</v>
      </c>
      <c r="I57" s="12">
        <v>0</v>
      </c>
      <c r="J57" s="12">
        <v>0</v>
      </c>
      <c r="K57" s="10">
        <v>-1321.23</v>
      </c>
      <c r="L57" s="10">
        <v>-5897</v>
      </c>
      <c r="M57" s="10">
        <f>K57-L57</f>
        <v>4575.7700000000004</v>
      </c>
      <c r="N57" s="13">
        <f>IF(L57&lt;&gt;0,IF(M57&lt;&gt;0,(IF(M57&lt;0,IF(L57&lt;0,(M57/L57)*(-1),M57/ABS(L57)),M57/ABS(L57))),0),IF(M57=0,0,(IF(M57&gt;0,1,-1))))</f>
        <v>0.77594878751907759</v>
      </c>
      <c r="O57" s="10">
        <v>-5773.5200000000004</v>
      </c>
      <c r="P57" s="10">
        <f>H57-K57</f>
        <v>-4575.7700000000004</v>
      </c>
      <c r="Q57" s="20">
        <v>-5897</v>
      </c>
      <c r="R57" s="20">
        <v>-4575.7700000000004</v>
      </c>
      <c r="S57" s="20">
        <v>0.77594878751907803</v>
      </c>
    </row>
    <row r="58" spans="1:20" ht="13.5" customHeight="1">
      <c r="C58" s="2" t="s">
        <v>62</v>
      </c>
      <c r="D58" s="10">
        <v>0</v>
      </c>
      <c r="E58" s="10">
        <v>0</v>
      </c>
      <c r="F58" s="10">
        <v>0</v>
      </c>
      <c r="G58" s="11" t="s">
        <v>79</v>
      </c>
      <c r="H58" s="10">
        <v>-5897</v>
      </c>
      <c r="I58" s="12">
        <v>0</v>
      </c>
      <c r="J58" s="12">
        <v>0</v>
      </c>
      <c r="K58" s="10">
        <v>-1321.23</v>
      </c>
      <c r="L58" s="10">
        <v>-5897</v>
      </c>
      <c r="M58" s="10">
        <f>K58-L58</f>
        <v>4575.7700000000004</v>
      </c>
      <c r="N58" s="13">
        <f>IF(L58&lt;&gt;0,IF(M58&lt;&gt;0,(IF(M58&lt;0,IF(L58&lt;0,(M58/L58)*(-1),M58/ABS(L58)),M58/ABS(L58))),0),IF(M58=0,0,(IF(M58&gt;0,1,-1))))</f>
        <v>0.77594878751907759</v>
      </c>
      <c r="O58" s="10">
        <v>-5773.5200000000004</v>
      </c>
      <c r="P58" s="10">
        <f>H58-K58</f>
        <v>-4575.7700000000004</v>
      </c>
      <c r="Q58" s="20">
        <v>-5897</v>
      </c>
      <c r="R58" s="20">
        <v>-4575.7700000000004</v>
      </c>
      <c r="S58" s="20">
        <v>0.77594878751907803</v>
      </c>
    </row>
    <row r="59" spans="1:20" ht="16.5" customHeight="1">
      <c r="A59" s="4"/>
      <c r="B59" s="4"/>
      <c r="C59" s="4"/>
      <c r="D59" s="6"/>
      <c r="E59" s="6"/>
      <c r="F59" s="6"/>
      <c r="G59" s="6"/>
      <c r="I59" s="4"/>
      <c r="J59" s="4"/>
      <c r="N59" s="8"/>
      <c r="O59" s="6"/>
      <c r="P59" s="6"/>
      <c r="T59" s="6"/>
    </row>
    <row r="60" spans="1:20" ht="16.5" customHeight="1">
      <c r="A60" s="4"/>
      <c r="B60" s="4"/>
      <c r="C60" s="4"/>
      <c r="D60" s="6"/>
      <c r="E60" s="6"/>
      <c r="F60" s="6"/>
      <c r="G60" s="6"/>
      <c r="I60" s="4"/>
      <c r="J60" s="4"/>
      <c r="N60" s="8"/>
      <c r="O60" s="6"/>
      <c r="P60" s="6"/>
      <c r="T60" s="6"/>
    </row>
    <row r="61" spans="1:20" ht="13.5" customHeight="1"/>
    <row r="62" spans="1:20" ht="13.5" customHeight="1"/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1:20" ht="13.5" customHeight="1"/>
    <row r="95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80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92</v>
      </c>
      <c r="T1" s="6"/>
    </row>
    <row r="2" spans="1:20" ht="18.75" customHeight="1">
      <c r="A2" s="4"/>
      <c r="B2" s="4"/>
      <c r="C2" s="4" t="s">
        <v>81</v>
      </c>
      <c r="E2" s="46"/>
      <c r="F2" s="46"/>
      <c r="H2" s="30"/>
      <c r="I2" s="33"/>
      <c r="J2" s="33"/>
      <c r="K2" s="30" t="s">
        <v>87</v>
      </c>
      <c r="L2" s="30"/>
      <c r="M2" s="30"/>
      <c r="N2" s="38"/>
      <c r="O2" s="41" t="s">
        <v>88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82</v>
      </c>
      <c r="D3" s="45" t="str">
        <f>D6</f>
        <v>Fund: OPERATING/DIVISIONS FUND (12): 12</v>
      </c>
      <c r="H3" s="45"/>
      <c r="I3" s="34"/>
      <c r="J3" s="34"/>
      <c r="K3" s="45" t="s">
        <v>91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ASSOC-MEMBERSHIP PROMOTION: 412-5201</v>
      </c>
      <c r="H4" s="31"/>
      <c r="I4" s="35"/>
      <c r="J4" s="35"/>
      <c r="K4" s="31" t="str">
        <f>"For the "&amp;MID(C3,6,2)&amp;" Months Ending "&amp;C2</f>
        <v>For the 12 Months Ending August 2018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83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112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86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August 2018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64</v>
      </c>
      <c r="E13" s="28" t="s">
        <v>65</v>
      </c>
      <c r="F13" s="28" t="s">
        <v>85</v>
      </c>
      <c r="G13" s="29"/>
      <c r="H13" s="28" t="s">
        <v>67</v>
      </c>
      <c r="I13" s="23"/>
      <c r="J13" s="23"/>
      <c r="K13" s="28" t="s">
        <v>64</v>
      </c>
      <c r="L13" s="28" t="s">
        <v>65</v>
      </c>
      <c r="M13" s="28" t="s">
        <v>68</v>
      </c>
      <c r="N13" s="18" t="s">
        <v>69</v>
      </c>
      <c r="O13" s="28" t="s">
        <v>85</v>
      </c>
      <c r="P13" s="28" t="s">
        <v>89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64</v>
      </c>
      <c r="G14" s="29"/>
      <c r="H14" s="28"/>
      <c r="I14" s="23"/>
      <c r="J14" s="23"/>
      <c r="K14" s="28"/>
      <c r="L14" s="28"/>
      <c r="M14" s="28"/>
      <c r="N14" s="18"/>
      <c r="O14" s="28" t="s">
        <v>64</v>
      </c>
      <c r="P14" s="28" t="s">
        <v>90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63</v>
      </c>
      <c r="E15" s="5" t="s">
        <v>63</v>
      </c>
      <c r="F15" s="5" t="s">
        <v>63</v>
      </c>
      <c r="G15" s="6"/>
      <c r="H15" s="5" t="s">
        <v>63</v>
      </c>
      <c r="I15" s="7" t="s">
        <v>63</v>
      </c>
      <c r="J15" s="7" t="s">
        <v>63</v>
      </c>
      <c r="K15" s="5" t="s">
        <v>70</v>
      </c>
      <c r="L15" s="5" t="s">
        <v>70</v>
      </c>
      <c r="N15" s="8"/>
      <c r="O15" s="5" t="s">
        <v>70</v>
      </c>
      <c r="P15" s="6"/>
      <c r="Q15" s="9" t="s">
        <v>70</v>
      </c>
      <c r="R15" s="9" t="s">
        <v>70</v>
      </c>
      <c r="S15" s="9" t="s">
        <v>70</v>
      </c>
      <c r="T15" s="6"/>
    </row>
    <row r="16" spans="1:20" ht="13.5" hidden="1">
      <c r="A16" s="4"/>
      <c r="B16" s="4"/>
      <c r="C16" s="4"/>
      <c r="D16" s="5" t="s">
        <v>64</v>
      </c>
      <c r="E16" s="5" t="s">
        <v>65</v>
      </c>
      <c r="F16" s="5" t="s">
        <v>66</v>
      </c>
      <c r="G16" s="6"/>
      <c r="H16" s="5" t="s">
        <v>67</v>
      </c>
      <c r="I16" s="7" t="s">
        <v>68</v>
      </c>
      <c r="J16" s="7" t="s">
        <v>69</v>
      </c>
      <c r="K16" s="5" t="s">
        <v>64</v>
      </c>
      <c r="L16" s="5" t="s">
        <v>65</v>
      </c>
      <c r="N16" s="8"/>
      <c r="O16" s="5" t="s">
        <v>66</v>
      </c>
      <c r="P16" s="6"/>
      <c r="Q16" s="9" t="s">
        <v>67</v>
      </c>
      <c r="R16" s="9" t="s">
        <v>68</v>
      </c>
      <c r="S16" s="9" t="s">
        <v>69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6.5" customHeight="1">
      <c r="A28" s="4"/>
      <c r="B28" s="4"/>
      <c r="C28" s="3"/>
      <c r="D28" s="15"/>
      <c r="E28" s="15"/>
      <c r="F28" s="15"/>
      <c r="G28" s="16"/>
      <c r="H28" s="15"/>
      <c r="I28" s="17"/>
      <c r="J28" s="17"/>
      <c r="K28" s="15"/>
      <c r="L28" s="15"/>
      <c r="M28" s="15"/>
      <c r="N28" s="8"/>
      <c r="O28" s="15"/>
      <c r="P28" s="15"/>
      <c r="T28" s="6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 t="s">
        <v>25</v>
      </c>
      <c r="D30" s="15">
        <v>0</v>
      </c>
      <c r="E30" s="15">
        <v>0</v>
      </c>
      <c r="F30" s="15">
        <v>0</v>
      </c>
      <c r="G30" s="16" t="str">
        <f>C30</f>
        <v>(5302) MEAL FUNCTIONS</v>
      </c>
      <c r="H30" s="15">
        <v>1000</v>
      </c>
      <c r="I30" s="17">
        <v>0</v>
      </c>
      <c r="J30" s="17">
        <v>0</v>
      </c>
      <c r="K30" s="15">
        <v>0</v>
      </c>
      <c r="L30" s="15">
        <v>1000</v>
      </c>
      <c r="M30" s="15">
        <f>L30-K30</f>
        <v>1000</v>
      </c>
      <c r="N30" s="18">
        <f>IF(L30&lt;&gt;0,IF(M30&lt;&gt;0,(IF(M30&lt;0,IF(L30&lt;0,(M30/L30)*(-1),M30/ABS(L30)),M30/ABS(L30))),0),IF(M30=0,0,(IF(M30&gt;0,1,-1))))</f>
        <v>1</v>
      </c>
      <c r="O30" s="15">
        <v>0</v>
      </c>
      <c r="P30" s="15">
        <f>H30-K30</f>
        <v>1000</v>
      </c>
      <c r="Q30" s="19">
        <v>1000</v>
      </c>
      <c r="R30" s="19">
        <v>1000</v>
      </c>
      <c r="S30" s="19">
        <v>1</v>
      </c>
      <c r="T30" s="6"/>
    </row>
    <row r="31" spans="1:20" ht="16.5" customHeight="1">
      <c r="C31" s="3" t="s">
        <v>28</v>
      </c>
      <c r="D31" s="15">
        <v>0</v>
      </c>
      <c r="E31" s="15">
        <v>0</v>
      </c>
      <c r="F31" s="15">
        <v>0</v>
      </c>
      <c r="G31" s="16" t="str">
        <f>C31</f>
        <v>(5306) AWARDS</v>
      </c>
      <c r="H31" s="15">
        <v>2000</v>
      </c>
      <c r="I31" s="17">
        <v>0</v>
      </c>
      <c r="J31" s="17">
        <v>0</v>
      </c>
      <c r="K31" s="15">
        <v>4000</v>
      </c>
      <c r="L31" s="15">
        <v>2000</v>
      </c>
      <c r="M31" s="15">
        <f>L31-K31</f>
        <v>-2000</v>
      </c>
      <c r="N31" s="18">
        <f>IF(L31&lt;&gt;0,IF(M31&lt;&gt;0,(IF(M31&lt;0,IF(L31&lt;0,(M31/L31)*(-1),M31/ABS(L31)),M31/ABS(L31))),0),IF(M31=0,0,(IF(M31&gt;0,1,-1))))</f>
        <v>-1</v>
      </c>
      <c r="O31" s="15">
        <v>1000</v>
      </c>
      <c r="P31" s="15">
        <f>H31-K31</f>
        <v>-2000</v>
      </c>
      <c r="Q31" s="19">
        <v>2000</v>
      </c>
      <c r="R31" s="19">
        <v>-2000</v>
      </c>
      <c r="S31" s="19">
        <v>-1</v>
      </c>
    </row>
    <row r="32" spans="1:20" ht="17.25" customHeight="1">
      <c r="A32" s="24"/>
      <c r="B32" s="24"/>
      <c r="C32" s="2" t="s">
        <v>31</v>
      </c>
      <c r="D32" s="10">
        <v>0</v>
      </c>
      <c r="E32" s="10">
        <v>0</v>
      </c>
      <c r="F32" s="10">
        <v>0</v>
      </c>
      <c r="G32" s="11" t="str">
        <f>C32</f>
        <v>(530) Meetings and Conferences</v>
      </c>
      <c r="H32" s="10">
        <v>3000</v>
      </c>
      <c r="I32" s="12">
        <v>0</v>
      </c>
      <c r="J32" s="12">
        <v>0</v>
      </c>
      <c r="K32" s="10">
        <v>4000</v>
      </c>
      <c r="L32" s="10">
        <v>3000</v>
      </c>
      <c r="M32" s="10">
        <f>L32-K32</f>
        <v>-1000</v>
      </c>
      <c r="N32" s="13">
        <f>IF(L32&lt;&gt;0,IF(M32&lt;&gt;0,(IF(M32&lt;0,IF(L32&lt;0,(M32/L32)*(-1),M32/ABS(L32)),M32/ABS(L32))),0),IF(M32=0,0,(IF(M32&gt;0,1,-1))))</f>
        <v>-0.33333333333333331</v>
      </c>
      <c r="O32" s="10">
        <v>1000</v>
      </c>
      <c r="P32" s="10">
        <f>H32-K32</f>
        <v>-1000</v>
      </c>
      <c r="Q32" s="14">
        <v>3000</v>
      </c>
      <c r="R32" s="14">
        <v>-1000</v>
      </c>
      <c r="S32" s="14">
        <v>-0.33333333333333298</v>
      </c>
      <c r="T32" s="42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 t="s">
        <v>33</v>
      </c>
      <c r="D34" s="15">
        <v>0</v>
      </c>
      <c r="E34" s="15">
        <v>41.6666666666667</v>
      </c>
      <c r="F34" s="15">
        <v>0</v>
      </c>
      <c r="G34" s="16" t="str">
        <f>C34</f>
        <v>(5402) PRINTING-OUTSIDE</v>
      </c>
      <c r="H34" s="15">
        <v>500</v>
      </c>
      <c r="I34" s="17">
        <v>41.6666666666667</v>
      </c>
      <c r="J34" s="17">
        <v>1</v>
      </c>
      <c r="K34" s="15">
        <v>0</v>
      </c>
      <c r="L34" s="15">
        <v>500</v>
      </c>
      <c r="M34" s="15">
        <f>L34-K34</f>
        <v>500</v>
      </c>
      <c r="N34" s="18">
        <f>IF(L34&lt;&gt;0,IF(M34&lt;&gt;0,(IF(M34&lt;0,IF(L34&lt;0,(M34/L34)*(-1),M34/ABS(L34)),M34/ABS(L34))),0),IF(M34=0,0,(IF(M34&gt;0,1,-1))))</f>
        <v>1</v>
      </c>
      <c r="O34" s="15">
        <v>0</v>
      </c>
      <c r="P34" s="15">
        <f>H34-K34</f>
        <v>500</v>
      </c>
      <c r="Q34" s="19">
        <v>500</v>
      </c>
      <c r="R34" s="19">
        <v>500</v>
      </c>
      <c r="S34" s="19">
        <v>1</v>
      </c>
      <c r="T34" s="6"/>
    </row>
    <row r="35" spans="1:20" ht="17.25" customHeight="1">
      <c r="A35" s="24"/>
      <c r="B35" s="24"/>
      <c r="C35" s="2" t="s">
        <v>36</v>
      </c>
      <c r="D35" s="10">
        <v>0</v>
      </c>
      <c r="E35" s="10">
        <v>41.6666666666667</v>
      </c>
      <c r="F35" s="10">
        <v>0</v>
      </c>
      <c r="G35" s="11" t="str">
        <f>C35</f>
        <v>(540) Publication Related Expenses</v>
      </c>
      <c r="H35" s="10">
        <v>500</v>
      </c>
      <c r="I35" s="12">
        <v>41.6666666666667</v>
      </c>
      <c r="J35" s="12">
        <v>1</v>
      </c>
      <c r="K35" s="10">
        <v>0</v>
      </c>
      <c r="L35" s="10">
        <v>500</v>
      </c>
      <c r="M35" s="10">
        <f>L35-K35</f>
        <v>500</v>
      </c>
      <c r="N35" s="13">
        <f>IF(L35&lt;&gt;0,IF(M35&lt;&gt;0,(IF(M35&lt;0,IF(L35&lt;0,(M35/L35)*(-1),M35/ABS(L35)),M35/ABS(L35))),0),IF(M35=0,0,(IF(M35&gt;0,1,-1))))</f>
        <v>1</v>
      </c>
      <c r="O35" s="10">
        <v>0</v>
      </c>
      <c r="P35" s="10">
        <f>H35-K35</f>
        <v>500</v>
      </c>
      <c r="Q35" s="14">
        <v>500</v>
      </c>
      <c r="R35" s="14">
        <v>500</v>
      </c>
      <c r="S35" s="14">
        <v>1</v>
      </c>
      <c r="T35" s="42"/>
    </row>
    <row r="36" spans="1:20" ht="16.5" customHeight="1">
      <c r="A36" s="4"/>
      <c r="B36" s="4"/>
      <c r="C36" s="3"/>
      <c r="D36" s="15"/>
      <c r="E36" s="15"/>
      <c r="F36" s="15"/>
      <c r="G36" s="16"/>
      <c r="H36" s="15"/>
      <c r="I36" s="17"/>
      <c r="J36" s="17"/>
      <c r="K36" s="15"/>
      <c r="L36" s="15"/>
      <c r="M36" s="15"/>
      <c r="N36" s="8"/>
      <c r="O36" s="15"/>
      <c r="P36" s="15"/>
      <c r="T36" s="6"/>
    </row>
    <row r="37" spans="1:20" ht="16.5" customHeight="1">
      <c r="A37" s="4"/>
      <c r="B37" s="4"/>
      <c r="C37" s="3" t="s">
        <v>39</v>
      </c>
      <c r="D37" s="15">
        <v>0</v>
      </c>
      <c r="E37" s="15">
        <v>8.3333333333333304</v>
      </c>
      <c r="F37" s="15">
        <v>0</v>
      </c>
      <c r="G37" s="16" t="str">
        <f>C37</f>
        <v>(5523) POSTAGE/E-MAIL</v>
      </c>
      <c r="H37" s="15">
        <v>100</v>
      </c>
      <c r="I37" s="17">
        <v>8.3333333333333304</v>
      </c>
      <c r="J37" s="17">
        <v>1</v>
      </c>
      <c r="K37" s="15">
        <v>23</v>
      </c>
      <c r="L37" s="15">
        <v>100</v>
      </c>
      <c r="M37" s="15">
        <f>L37-K37</f>
        <v>77</v>
      </c>
      <c r="N37" s="18">
        <f>IF(L37&lt;&gt;0,IF(M37&lt;&gt;0,(IF(M37&lt;0,IF(L37&lt;0,(M37/L37)*(-1),M37/ABS(L37)),M37/ABS(L37))),0),IF(M37=0,0,(IF(M37&gt;0,1,-1))))</f>
        <v>0.77000000000000002</v>
      </c>
      <c r="O37" s="15">
        <v>0</v>
      </c>
      <c r="P37" s="15">
        <f>H37-K37</f>
        <v>77</v>
      </c>
      <c r="Q37" s="19">
        <v>100</v>
      </c>
      <c r="R37" s="19">
        <v>77</v>
      </c>
      <c r="S37" s="19">
        <v>0.77000000000000002</v>
      </c>
      <c r="T37" s="6"/>
    </row>
    <row r="38" spans="1:20" ht="17.25" customHeight="1">
      <c r="A38" s="24"/>
      <c r="B38" s="24"/>
      <c r="C38" s="2" t="s">
        <v>43</v>
      </c>
      <c r="D38" s="10">
        <v>0</v>
      </c>
      <c r="E38" s="10">
        <v>8.3333333333333304</v>
      </c>
      <c r="F38" s="10">
        <v>0</v>
      </c>
      <c r="G38" s="11" t="str">
        <f>C38</f>
        <v>(550) Operating Expenses</v>
      </c>
      <c r="H38" s="10">
        <v>100</v>
      </c>
      <c r="I38" s="12">
        <v>8.3333333333333304</v>
      </c>
      <c r="J38" s="12">
        <v>1</v>
      </c>
      <c r="K38" s="10">
        <v>23</v>
      </c>
      <c r="L38" s="10">
        <v>100</v>
      </c>
      <c r="M38" s="10">
        <f>L38-K38</f>
        <v>77</v>
      </c>
      <c r="N38" s="13">
        <f>IF(L38&lt;&gt;0,IF(M38&lt;&gt;0,(IF(M38&lt;0,IF(L38&lt;0,(M38/L38)*(-1),M38/ABS(L38)),M38/ABS(L38))),0),IF(M38=0,0,(IF(M38&gt;0,1,-1))))</f>
        <v>0.77000000000000002</v>
      </c>
      <c r="O38" s="10">
        <v>0</v>
      </c>
      <c r="P38" s="10">
        <f>H38-K38</f>
        <v>77</v>
      </c>
      <c r="Q38" s="14">
        <v>100</v>
      </c>
      <c r="R38" s="14">
        <v>77</v>
      </c>
      <c r="S38" s="14">
        <v>0.77000000000000002</v>
      </c>
      <c r="T38" s="42"/>
    </row>
    <row r="39" spans="1:20" ht="16.5" customHeight="1">
      <c r="A39" s="4"/>
      <c r="B39" s="4"/>
      <c r="C39" s="3"/>
      <c r="D39" s="15"/>
      <c r="E39" s="15"/>
      <c r="F39" s="15"/>
      <c r="G39" s="16"/>
      <c r="H39" s="15"/>
      <c r="I39" s="17"/>
      <c r="J39" s="17"/>
      <c r="K39" s="15"/>
      <c r="L39" s="15"/>
      <c r="M39" s="15"/>
      <c r="N39" s="8"/>
      <c r="O39" s="15"/>
      <c r="P39" s="15"/>
      <c r="T39" s="6"/>
    </row>
    <row r="40" spans="1:20" ht="17.25" customHeight="1">
      <c r="A40" s="24"/>
      <c r="B40" s="24"/>
      <c r="C40" s="2" t="s">
        <v>44</v>
      </c>
      <c r="D40" s="10">
        <v>0</v>
      </c>
      <c r="E40" s="10">
        <v>50</v>
      </c>
      <c r="F40" s="10">
        <v>0</v>
      </c>
      <c r="G40" s="11" t="s">
        <v>72</v>
      </c>
      <c r="H40" s="10">
        <v>3600</v>
      </c>
      <c r="I40" s="12">
        <v>50</v>
      </c>
      <c r="J40" s="12">
        <v>1</v>
      </c>
      <c r="K40" s="10">
        <v>4023</v>
      </c>
      <c r="L40" s="10">
        <v>3600</v>
      </c>
      <c r="M40" s="10">
        <f>L40-K40</f>
        <v>-423</v>
      </c>
      <c r="N40" s="13">
        <f>IF(L40&lt;&gt;0,IF(M40&lt;&gt;0,(IF(M40&lt;0,IF(L40&lt;0,(M40/L40)*(-1),M40/ABS(L40)),M40/ABS(L40))),0),IF(M40=0,0,(IF(M40&gt;0,1,-1))))</f>
        <v>-0.11749999999999999</v>
      </c>
      <c r="O40" s="10">
        <v>1000</v>
      </c>
      <c r="P40" s="10">
        <f>H40-K40</f>
        <v>-423</v>
      </c>
      <c r="Q40" s="14">
        <v>3600</v>
      </c>
      <c r="R40" s="14">
        <v>-423</v>
      </c>
      <c r="S40" s="14">
        <v>-0.11749999999999999</v>
      </c>
      <c r="T40" s="42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6.5" customHeight="1">
      <c r="A42" s="4"/>
      <c r="B42" s="4"/>
      <c r="C42" s="3" t="s">
        <v>45</v>
      </c>
      <c r="D42" s="15">
        <v>0</v>
      </c>
      <c r="E42" s="15">
        <v>0</v>
      </c>
      <c r="F42" s="15">
        <v>0</v>
      </c>
      <c r="G42" s="16" t="str">
        <f>C42</f>
        <v>(5901) IUT/CPU</v>
      </c>
      <c r="H42" s="15">
        <v>0</v>
      </c>
      <c r="I42" s="17">
        <v>0</v>
      </c>
      <c r="J42" s="17">
        <v>0</v>
      </c>
      <c r="K42" s="15">
        <v>752</v>
      </c>
      <c r="L42" s="15">
        <v>0</v>
      </c>
      <c r="M42" s="15">
        <f>L42-K42</f>
        <v>-752</v>
      </c>
      <c r="N42" s="18">
        <f>IF(L42&lt;&gt;0,IF(M42&lt;&gt;0,(IF(M42&lt;0,IF(L42&lt;0,(M42/L42)*(-1),M42/ABS(L42)),M42/ABS(L42))),0),IF(M42=0,0,(IF(M42&gt;0,1,-1))))</f>
        <v>-1</v>
      </c>
      <c r="O42" s="15">
        <v>207</v>
      </c>
      <c r="P42" s="15">
        <f>H42-K42</f>
        <v>-752</v>
      </c>
      <c r="Q42" s="19">
        <v>0</v>
      </c>
      <c r="R42" s="19">
        <v>-752</v>
      </c>
      <c r="S42" s="19">
        <v>0</v>
      </c>
      <c r="T42" s="6"/>
    </row>
    <row r="43" spans="1:20" ht="16.5" customHeight="1">
      <c r="C43" s="3" t="s">
        <v>48</v>
      </c>
      <c r="D43" s="15">
        <v>0</v>
      </c>
      <c r="E43" s="15">
        <v>0</v>
      </c>
      <c r="F43" s="15">
        <v>0</v>
      </c>
      <c r="G43" s="16" t="str">
        <f>C43</f>
        <v>(5909) IUT/DIST CTR</v>
      </c>
      <c r="H43" s="15">
        <v>0</v>
      </c>
      <c r="I43" s="17">
        <v>0</v>
      </c>
      <c r="J43" s="17">
        <v>0</v>
      </c>
      <c r="K43" s="15">
        <v>2.5299999999999998</v>
      </c>
      <c r="L43" s="15">
        <v>0</v>
      </c>
      <c r="M43" s="15">
        <f>L43-K43</f>
        <v>-2.5299999999999998</v>
      </c>
      <c r="N43" s="18">
        <f>IF(L43&lt;&gt;0,IF(M43&lt;&gt;0,(IF(M43&lt;0,IF(L43&lt;0,(M43/L43)*(-1),M43/ABS(L43)),M43/ABS(L43))),0),IF(M43=0,0,(IF(M43&gt;0,1,-1))))</f>
        <v>-1</v>
      </c>
      <c r="O43" s="15">
        <v>0</v>
      </c>
      <c r="P43" s="15">
        <f>H43-K43</f>
        <v>-2.5299999999999998</v>
      </c>
      <c r="Q43" s="19">
        <v>0</v>
      </c>
      <c r="R43" s="19">
        <v>-2.5299999999999998</v>
      </c>
      <c r="S43" s="19">
        <v>0</v>
      </c>
    </row>
    <row r="44" spans="1:20" ht="16.5" customHeight="1">
      <c r="C44" s="3" t="s">
        <v>49</v>
      </c>
      <c r="D44" s="15">
        <v>0</v>
      </c>
      <c r="E44" s="15">
        <v>0</v>
      </c>
      <c r="F44" s="15">
        <v>0</v>
      </c>
      <c r="G44" s="16" t="str">
        <f>C44</f>
        <v>(5910) IUT/REPRO CTR</v>
      </c>
      <c r="H44" s="15">
        <v>25</v>
      </c>
      <c r="I44" s="17">
        <v>0</v>
      </c>
      <c r="J44" s="17">
        <v>0</v>
      </c>
      <c r="K44" s="15">
        <v>0</v>
      </c>
      <c r="L44" s="15">
        <v>25</v>
      </c>
      <c r="M44" s="15">
        <f>L44-K44</f>
        <v>25</v>
      </c>
      <c r="N44" s="18">
        <f>IF(L44&lt;&gt;0,IF(M44&lt;&gt;0,(IF(M44&lt;0,IF(L44&lt;0,(M44/L44)*(-1),M44/ABS(L44)),M44/ABS(L44))),0),IF(M44=0,0,(IF(M44&gt;0,1,-1))))</f>
        <v>1</v>
      </c>
      <c r="O44" s="15">
        <v>98.870000000000005</v>
      </c>
      <c r="P44" s="15">
        <f>H44-K44</f>
        <v>25</v>
      </c>
      <c r="Q44" s="19">
        <v>25</v>
      </c>
      <c r="R44" s="19">
        <v>25</v>
      </c>
      <c r="S44" s="19">
        <v>1</v>
      </c>
    </row>
    <row r="45" spans="1:20" ht="13.5" hidden="1">
      <c r="A45" s="4"/>
      <c r="B45" s="4"/>
      <c r="C45" s="3" t="s">
        <v>52</v>
      </c>
      <c r="D45" s="15">
        <v>0</v>
      </c>
      <c r="E45" s="15">
        <v>0</v>
      </c>
      <c r="F45" s="15">
        <v>0</v>
      </c>
      <c r="G45" s="16" t="str">
        <f>C45</f>
        <v>(590) IUT</v>
      </c>
      <c r="H45" s="15">
        <v>25</v>
      </c>
      <c r="I45" s="17">
        <v>0</v>
      </c>
      <c r="J45" s="17">
        <v>0</v>
      </c>
      <c r="K45" s="15">
        <v>754.52999999999997</v>
      </c>
      <c r="L45" s="15">
        <v>25</v>
      </c>
      <c r="M45" s="15">
        <f>L45-K45</f>
        <v>-729.52999999999997</v>
      </c>
      <c r="N45" s="18">
        <f>IF(L45&lt;&gt;0,IF(M45&lt;&gt;0,(IF(M45&lt;0,IF(L45&lt;0,(M45/L45)*(-1),M45/ABS(L45)),M45/ABS(L45))),0),IF(M45=0,0,(IF(M45&gt;0,1,-1))))</f>
        <v>-29.1812</v>
      </c>
      <c r="O45" s="15">
        <v>305.87</v>
      </c>
      <c r="P45" s="15">
        <f>H45-K45</f>
        <v>-729.52999999999997</v>
      </c>
      <c r="Q45" s="19">
        <v>25</v>
      </c>
      <c r="R45" s="19">
        <v>-729.52999999999997</v>
      </c>
      <c r="S45" s="19">
        <v>-29.1812</v>
      </c>
      <c r="T45" s="6"/>
    </row>
    <row r="46" spans="1:20" ht="16.5" customHeight="1">
      <c r="A46" s="4"/>
      <c r="B46" s="4"/>
      <c r="C46" s="3"/>
      <c r="D46" s="15"/>
      <c r="E46" s="15"/>
      <c r="F46" s="15"/>
      <c r="G46" s="16"/>
      <c r="H46" s="15"/>
      <c r="I46" s="17"/>
      <c r="J46" s="17"/>
      <c r="K46" s="15"/>
      <c r="L46" s="15"/>
      <c r="M46" s="15"/>
      <c r="N46" s="8"/>
      <c r="O46" s="15"/>
      <c r="P46" s="15"/>
      <c r="T46" s="6"/>
    </row>
    <row r="47" spans="1:20" ht="16.5" customHeight="1">
      <c r="A47" s="24"/>
      <c r="B47" s="24"/>
      <c r="C47" s="2" t="s">
        <v>53</v>
      </c>
      <c r="D47" s="10">
        <v>0</v>
      </c>
      <c r="E47" s="10">
        <v>0</v>
      </c>
      <c r="F47" s="10">
        <v>0</v>
      </c>
      <c r="G47" s="11" t="str">
        <f>C47</f>
        <v>(52) Total Indirect Expenses</v>
      </c>
      <c r="H47" s="10">
        <v>25</v>
      </c>
      <c r="I47" s="12">
        <v>0</v>
      </c>
      <c r="J47" s="12">
        <v>0</v>
      </c>
      <c r="K47" s="10">
        <v>754.52999999999997</v>
      </c>
      <c r="L47" s="10">
        <v>25</v>
      </c>
      <c r="M47" s="10">
        <f>L47-K47</f>
        <v>-729.52999999999997</v>
      </c>
      <c r="N47" s="13">
        <f>IF(L47&lt;&gt;0,IF(M47&lt;&gt;0,(IF(M47&lt;0,IF(L47&lt;0,(M47/L47)*(-1),M47/ABS(L47)),M47/ABS(L47))),0),IF(M47=0,0,(IF(M47&gt;0,1,-1))))</f>
        <v>-29.1812</v>
      </c>
      <c r="O47" s="10">
        <v>305.87</v>
      </c>
      <c r="P47" s="10">
        <f>H47-K47</f>
        <v>-729.52999999999997</v>
      </c>
      <c r="Q47" s="14">
        <v>25</v>
      </c>
      <c r="R47" s="14">
        <v>-729.52999999999997</v>
      </c>
      <c r="S47" s="14">
        <v>-29.1812</v>
      </c>
      <c r="T47" s="42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7.25" customHeight="1">
      <c r="A49" s="24"/>
      <c r="B49" s="24"/>
      <c r="C49" s="2" t="s">
        <v>54</v>
      </c>
      <c r="D49" s="10">
        <v>0</v>
      </c>
      <c r="E49" s="10">
        <v>50</v>
      </c>
      <c r="F49" s="10">
        <v>0</v>
      </c>
      <c r="G49" s="11" t="s">
        <v>73</v>
      </c>
      <c r="H49" s="10">
        <v>3625</v>
      </c>
      <c r="I49" s="12">
        <v>50</v>
      </c>
      <c r="J49" s="12">
        <v>1</v>
      </c>
      <c r="K49" s="10">
        <v>4777.5299999999997</v>
      </c>
      <c r="L49" s="10">
        <v>3625</v>
      </c>
      <c r="M49" s="10">
        <f>L49-K49</f>
        <v>-1152.5299999999997</v>
      </c>
      <c r="N49" s="13">
        <f>IF(L49&lt;&gt;0,IF(M49&lt;&gt;0,(IF(M49&lt;0,IF(L49&lt;0,(M49/L49)*(-1),M49/ABS(L49)),M49/ABS(L49))),0),IF(M49=0,0,(IF(M49&gt;0,1,-1))))</f>
        <v>-0.31793931034482753</v>
      </c>
      <c r="O49" s="10">
        <v>1305.8699999999999</v>
      </c>
      <c r="P49" s="10">
        <f>H49-K49</f>
        <v>-1152.5299999999997</v>
      </c>
      <c r="Q49" s="14">
        <v>3625</v>
      </c>
      <c r="R49" s="14">
        <v>-1152.53</v>
      </c>
      <c r="S49" s="14">
        <v>-0.31793931034482797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7.25" customHeight="1">
      <c r="A51" s="24"/>
      <c r="B51" s="24"/>
      <c r="C51" s="2" t="s">
        <v>55</v>
      </c>
      <c r="D51" s="10">
        <v>0</v>
      </c>
      <c r="E51" s="10">
        <v>-50</v>
      </c>
      <c r="F51" s="10">
        <v>0</v>
      </c>
      <c r="G51" s="11" t="s">
        <v>74</v>
      </c>
      <c r="H51" s="10">
        <v>-3625</v>
      </c>
      <c r="I51" s="12">
        <v>-50</v>
      </c>
      <c r="J51" s="12">
        <v>1</v>
      </c>
      <c r="K51" s="10">
        <v>-4777.5299999999997</v>
      </c>
      <c r="L51" s="10">
        <v>-3625</v>
      </c>
      <c r="M51" s="10">
        <f>K51-L51</f>
        <v>-1152.5299999999997</v>
      </c>
      <c r="N51" s="13">
        <f>IF(L51&lt;&gt;0,IF(M51&lt;&gt;0,(IF(M51&lt;0,IF(L51&lt;0,(M51/L51)*(-1),M51/ABS(L51)),M51/ABS(L51))),0),IF(M51=0,0,(IF(M51&gt;0,1,-1))))</f>
        <v>-0.31793931034482797</v>
      </c>
      <c r="O51" s="10">
        <v>-1305.8699999999999</v>
      </c>
      <c r="P51" s="10">
        <f>H51-K51</f>
        <v>1152.5299999999997</v>
      </c>
      <c r="Q51" s="14">
        <v>-3625</v>
      </c>
      <c r="R51" s="14">
        <v>1152.53</v>
      </c>
      <c r="S51" s="14">
        <v>-0.31793931034482698</v>
      </c>
      <c r="T51" s="42"/>
    </row>
    <row r="52" spans="1:20" ht="16.5" customHeight="1">
      <c r="A52" s="4"/>
      <c r="B52" s="4"/>
      <c r="C52" s="3"/>
      <c r="D52" s="15"/>
      <c r="E52" s="15"/>
      <c r="F52" s="15"/>
      <c r="G52" s="16"/>
      <c r="H52" s="15"/>
      <c r="I52" s="17"/>
      <c r="J52" s="17"/>
      <c r="K52" s="15"/>
      <c r="L52" s="15"/>
      <c r="M52" s="15"/>
      <c r="N52" s="8"/>
      <c r="O52" s="15"/>
      <c r="P52" s="15"/>
      <c r="T52" s="6"/>
    </row>
    <row r="53" spans="1:20" ht="16.5" customHeight="1">
      <c r="A53" s="4"/>
      <c r="B53" s="4"/>
      <c r="C53" s="3"/>
      <c r="D53" s="15"/>
      <c r="E53" s="15"/>
      <c r="F53" s="15"/>
      <c r="G53" s="16"/>
      <c r="H53" s="15"/>
      <c r="I53" s="17"/>
      <c r="J53" s="17"/>
      <c r="K53" s="15"/>
      <c r="L53" s="15"/>
      <c r="M53" s="15"/>
      <c r="N53" s="8"/>
      <c r="O53" s="15"/>
      <c r="P53" s="15"/>
      <c r="T53" s="6"/>
    </row>
    <row r="54" spans="1:20" ht="17.25" customHeight="1">
      <c r="A54" s="24"/>
      <c r="B54" s="24"/>
      <c r="C54" s="2" t="s">
        <v>59</v>
      </c>
      <c r="D54" s="10">
        <v>0</v>
      </c>
      <c r="E54" s="10">
        <v>50</v>
      </c>
      <c r="F54" s="10">
        <v>0</v>
      </c>
      <c r="G54" s="11" t="s">
        <v>75</v>
      </c>
      <c r="H54" s="10">
        <v>3625</v>
      </c>
      <c r="I54" s="12">
        <v>50</v>
      </c>
      <c r="J54" s="12">
        <v>1</v>
      </c>
      <c r="K54" s="10">
        <v>4777.5299999999997</v>
      </c>
      <c r="L54" s="10">
        <v>3625</v>
      </c>
      <c r="M54" s="10">
        <f>L54-K54</f>
        <v>-1152.5299999999997</v>
      </c>
      <c r="N54" s="13">
        <f>IF(L54&lt;&gt;0,IF(M54&lt;&gt;0,(IF(M54&lt;0,IF(L54&lt;0,(M54/L54)*(-1),M54/ABS(L54)),M54/ABS(L54))),0),IF(M54=0,0,(IF(M54&gt;0,1,-1))))</f>
        <v>-0.31793931034482753</v>
      </c>
      <c r="O54" s="10">
        <v>1305.8699999999999</v>
      </c>
      <c r="P54" s="10">
        <f>H54-K54</f>
        <v>-1152.5299999999997</v>
      </c>
      <c r="Q54" s="20">
        <v>3625</v>
      </c>
      <c r="R54" s="20">
        <v>-1152.53</v>
      </c>
      <c r="S54" s="20">
        <v>-0.31793931034482698</v>
      </c>
      <c r="T54" s="42"/>
    </row>
    <row r="55" spans="1:20" ht="16.5" customHeight="1">
      <c r="A55" s="4"/>
      <c r="B55" s="4"/>
      <c r="C55" s="3"/>
      <c r="D55" s="15"/>
      <c r="E55" s="15"/>
      <c r="F55" s="15"/>
      <c r="G55" s="16"/>
      <c r="H55" s="15"/>
      <c r="I55" s="17"/>
      <c r="J55" s="17"/>
      <c r="K55" s="15"/>
      <c r="L55" s="15"/>
      <c r="M55" s="15"/>
      <c r="N55" s="8"/>
      <c r="O55" s="15"/>
      <c r="P55" s="15"/>
      <c r="T55" s="6"/>
    </row>
    <row r="56" spans="1:20" ht="17.25" customHeight="1">
      <c r="A56" s="24"/>
      <c r="B56" s="24"/>
      <c r="C56" s="4" t="s">
        <v>60</v>
      </c>
      <c r="D56" s="10">
        <v>0</v>
      </c>
      <c r="E56" s="10">
        <v>-50</v>
      </c>
      <c r="F56" s="10">
        <v>0</v>
      </c>
      <c r="G56" s="11" t="s">
        <v>76</v>
      </c>
      <c r="H56" s="10">
        <v>-3625</v>
      </c>
      <c r="I56" s="12">
        <v>-50</v>
      </c>
      <c r="J56" s="12">
        <v>1</v>
      </c>
      <c r="K56" s="10">
        <v>-4777.5299999999997</v>
      </c>
      <c r="L56" s="10">
        <v>-3625</v>
      </c>
      <c r="M56" s="10">
        <f>K56-L56</f>
        <v>-1152.5299999999997</v>
      </c>
      <c r="N56" s="13">
        <f>IF(L56&lt;&gt;0,IF(M56&lt;&gt;0,(IF(M56&lt;0,IF(L56&lt;0,(M56/L56)*(-1),M56/ABS(L56)),M56/ABS(L56))),0),IF(M56=0,0,(IF(M56&gt;0,1,-1))))</f>
        <v>-0.31793931034482797</v>
      </c>
      <c r="O56" s="10">
        <v>-1305.8699999999999</v>
      </c>
      <c r="P56" s="10">
        <f>H56-K56</f>
        <v>1152.5299999999997</v>
      </c>
      <c r="Q56" s="21">
        <v>-3625</v>
      </c>
      <c r="R56" s="21">
        <v>1152.53</v>
      </c>
      <c r="S56" s="21">
        <v>-0.31793931034482698</v>
      </c>
      <c r="T56" s="42"/>
    </row>
    <row r="57" spans="1:20" ht="16.5" customHeight="1">
      <c r="A57" s="4"/>
      <c r="B57" s="4"/>
      <c r="C57" s="3"/>
      <c r="D57" s="15"/>
      <c r="E57" s="15"/>
      <c r="F57" s="15"/>
      <c r="G57" s="16"/>
      <c r="H57" s="15"/>
      <c r="I57" s="17"/>
      <c r="J57" s="17"/>
      <c r="K57" s="15"/>
      <c r="L57" s="15"/>
      <c r="M57" s="15"/>
      <c r="N57" s="8"/>
      <c r="O57" s="15"/>
      <c r="P57" s="15"/>
      <c r="T57" s="6"/>
    </row>
    <row r="58" spans="1:20" ht="13.5" customHeight="1">
      <c r="A58" s="6"/>
      <c r="B58" s="6"/>
      <c r="C58" s="4"/>
      <c r="D58" s="15"/>
      <c r="E58" s="15"/>
      <c r="F58" s="15"/>
      <c r="G58" s="16" t="s">
        <v>77</v>
      </c>
      <c r="H58" s="15"/>
      <c r="I58" s="17"/>
      <c r="J58" s="17"/>
      <c r="K58" s="15"/>
      <c r="L58" s="15"/>
      <c r="M58" s="15"/>
      <c r="N58" s="8"/>
      <c r="O58" s="15"/>
      <c r="P58" s="15"/>
      <c r="Q58" s="22"/>
      <c r="R58" s="22"/>
      <c r="S58" s="22"/>
      <c r="T58" s="6"/>
    </row>
    <row r="59" spans="1:20" ht="13.5" customHeight="1">
      <c r="C59" s="2" t="s">
        <v>61</v>
      </c>
      <c r="D59" s="10">
        <v>0</v>
      </c>
      <c r="E59" s="10">
        <v>-50</v>
      </c>
      <c r="F59" s="10">
        <v>0</v>
      </c>
      <c r="G59" s="11" t="s">
        <v>78</v>
      </c>
      <c r="H59" s="10">
        <v>-3625</v>
      </c>
      <c r="I59" s="12">
        <v>-50</v>
      </c>
      <c r="J59" s="12">
        <v>1</v>
      </c>
      <c r="K59" s="10">
        <v>-4777.5299999999997</v>
      </c>
      <c r="L59" s="10">
        <v>-3625</v>
      </c>
      <c r="M59" s="10">
        <f>K59-L59</f>
        <v>-1152.5299999999997</v>
      </c>
      <c r="N59" s="13">
        <f>IF(L59&lt;&gt;0,IF(M59&lt;&gt;0,(IF(M59&lt;0,IF(L59&lt;0,(M59/L59)*(-1),M59/ABS(L59)),M59/ABS(L59))),0),IF(M59=0,0,(IF(M59&gt;0,1,-1))))</f>
        <v>-0.31793931034482797</v>
      </c>
      <c r="O59" s="10">
        <v>-1305.8699999999999</v>
      </c>
      <c r="P59" s="10">
        <f>H59-K59</f>
        <v>1152.5299999999997</v>
      </c>
      <c r="Q59" s="20">
        <v>-3625</v>
      </c>
      <c r="R59" s="20">
        <v>1152.53</v>
      </c>
      <c r="S59" s="20">
        <v>-0.31793931034482698</v>
      </c>
    </row>
    <row r="60" spans="1:20" ht="13.5" customHeight="1">
      <c r="C60" s="2" t="s">
        <v>62</v>
      </c>
      <c r="D60" s="10">
        <v>0</v>
      </c>
      <c r="E60" s="10">
        <v>-50</v>
      </c>
      <c r="F60" s="10">
        <v>0</v>
      </c>
      <c r="G60" s="11" t="s">
        <v>79</v>
      </c>
      <c r="H60" s="10">
        <v>-3625</v>
      </c>
      <c r="I60" s="12">
        <v>-50</v>
      </c>
      <c r="J60" s="12">
        <v>1</v>
      </c>
      <c r="K60" s="10">
        <v>-4777.5299999999997</v>
      </c>
      <c r="L60" s="10">
        <v>-3625</v>
      </c>
      <c r="M60" s="10">
        <f>K60-L60</f>
        <v>-1152.5299999999997</v>
      </c>
      <c r="N60" s="13">
        <f>IF(L60&lt;&gt;0,IF(M60&lt;&gt;0,(IF(M60&lt;0,IF(L60&lt;0,(M60/L60)*(-1),M60/ABS(L60)),M60/ABS(L60))),0),IF(M60=0,0,(IF(M60&gt;0,1,-1))))</f>
        <v>-0.31793931034482797</v>
      </c>
      <c r="O60" s="10">
        <v>-1305.8699999999999</v>
      </c>
      <c r="P60" s="10">
        <f>H60-K60</f>
        <v>1152.5299999999997</v>
      </c>
      <c r="Q60" s="20">
        <v>-3625</v>
      </c>
      <c r="R60" s="20">
        <v>1152.53</v>
      </c>
      <c r="S60" s="20">
        <v>-0.31793931034482698</v>
      </c>
    </row>
    <row r="61" spans="1:20" ht="16.5" customHeight="1">
      <c r="A61" s="4"/>
      <c r="B61" s="4"/>
      <c r="C61" s="4"/>
      <c r="D61" s="6"/>
      <c r="E61" s="6"/>
      <c r="F61" s="6"/>
      <c r="G61" s="6"/>
      <c r="I61" s="4"/>
      <c r="J61" s="4"/>
      <c r="N61" s="8"/>
      <c r="O61" s="6"/>
      <c r="P61" s="6"/>
      <c r="T61" s="6"/>
    </row>
    <row r="62" spans="1:20" ht="16.5" customHeight="1">
      <c r="A62" s="4"/>
      <c r="B62" s="4"/>
      <c r="C62" s="4"/>
      <c r="D62" s="6"/>
      <c r="E62" s="6"/>
      <c r="F62" s="6"/>
      <c r="G62" s="6"/>
      <c r="I62" s="4"/>
      <c r="J62" s="4"/>
      <c r="N62" s="8"/>
      <c r="O62" s="6"/>
      <c r="P62" s="6"/>
      <c r="T62" s="6"/>
    </row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1:20" ht="13.5" customHeight="1"/>
    <row r="95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80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92</v>
      </c>
      <c r="T1" s="6"/>
    </row>
    <row r="2" spans="1:20" ht="18.75" customHeight="1">
      <c r="A2" s="4"/>
      <c r="B2" s="4"/>
      <c r="C2" s="4" t="s">
        <v>81</v>
      </c>
      <c r="E2" s="46"/>
      <c r="F2" s="46"/>
      <c r="H2" s="30"/>
      <c r="I2" s="33"/>
      <c r="J2" s="33"/>
      <c r="K2" s="30" t="s">
        <v>87</v>
      </c>
      <c r="L2" s="30"/>
      <c r="M2" s="30"/>
      <c r="N2" s="38"/>
      <c r="O2" s="41" t="s">
        <v>88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82</v>
      </c>
      <c r="D3" s="45" t="str">
        <f>D6</f>
        <v>Fund: OPERATING/DIVISIONS FUND (12): 12</v>
      </c>
      <c r="H3" s="45"/>
      <c r="I3" s="34"/>
      <c r="J3" s="34"/>
      <c r="K3" s="45" t="s">
        <v>91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ASSOC-EXTERNAL RELATIONS: 412-5204</v>
      </c>
      <c r="H4" s="31"/>
      <c r="I4" s="35"/>
      <c r="J4" s="35"/>
      <c r="K4" s="31" t="str">
        <f>"For the "&amp;MID(C3,6,2)&amp;" Months Ending "&amp;C2</f>
        <v>For the 12 Months Ending August 2018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83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115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86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August 2018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64</v>
      </c>
      <c r="E13" s="28" t="s">
        <v>65</v>
      </c>
      <c r="F13" s="28" t="s">
        <v>85</v>
      </c>
      <c r="G13" s="29"/>
      <c r="H13" s="28" t="s">
        <v>67</v>
      </c>
      <c r="I13" s="23"/>
      <c r="J13" s="23"/>
      <c r="K13" s="28" t="s">
        <v>64</v>
      </c>
      <c r="L13" s="28" t="s">
        <v>65</v>
      </c>
      <c r="M13" s="28" t="s">
        <v>68</v>
      </c>
      <c r="N13" s="18" t="s">
        <v>69</v>
      </c>
      <c r="O13" s="28" t="s">
        <v>85</v>
      </c>
      <c r="P13" s="28" t="s">
        <v>89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64</v>
      </c>
      <c r="G14" s="29"/>
      <c r="H14" s="28"/>
      <c r="I14" s="23"/>
      <c r="J14" s="23"/>
      <c r="K14" s="28"/>
      <c r="L14" s="28"/>
      <c r="M14" s="28"/>
      <c r="N14" s="18"/>
      <c r="O14" s="28" t="s">
        <v>64</v>
      </c>
      <c r="P14" s="28" t="s">
        <v>90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63</v>
      </c>
      <c r="E15" s="5" t="s">
        <v>63</v>
      </c>
      <c r="F15" s="5" t="s">
        <v>63</v>
      </c>
      <c r="G15" s="6"/>
      <c r="H15" s="5" t="s">
        <v>63</v>
      </c>
      <c r="I15" s="7" t="s">
        <v>63</v>
      </c>
      <c r="J15" s="7" t="s">
        <v>63</v>
      </c>
      <c r="K15" s="5" t="s">
        <v>70</v>
      </c>
      <c r="L15" s="5" t="s">
        <v>70</v>
      </c>
      <c r="N15" s="8"/>
      <c r="O15" s="5" t="s">
        <v>70</v>
      </c>
      <c r="P15" s="6"/>
      <c r="Q15" s="9" t="s">
        <v>70</v>
      </c>
      <c r="R15" s="9" t="s">
        <v>70</v>
      </c>
      <c r="S15" s="9" t="s">
        <v>70</v>
      </c>
      <c r="T15" s="6"/>
    </row>
    <row r="16" spans="1:20" ht="13.5" hidden="1">
      <c r="A16" s="4"/>
      <c r="B16" s="4"/>
      <c r="C16" s="4"/>
      <c r="D16" s="5" t="s">
        <v>64</v>
      </c>
      <c r="E16" s="5" t="s">
        <v>65</v>
      </c>
      <c r="F16" s="5" t="s">
        <v>66</v>
      </c>
      <c r="G16" s="6"/>
      <c r="H16" s="5" t="s">
        <v>67</v>
      </c>
      <c r="I16" s="7" t="s">
        <v>68</v>
      </c>
      <c r="J16" s="7" t="s">
        <v>69</v>
      </c>
      <c r="K16" s="5" t="s">
        <v>64</v>
      </c>
      <c r="L16" s="5" t="s">
        <v>65</v>
      </c>
      <c r="N16" s="8"/>
      <c r="O16" s="5" t="s">
        <v>66</v>
      </c>
      <c r="P16" s="6"/>
      <c r="Q16" s="9" t="s">
        <v>67</v>
      </c>
      <c r="R16" s="9" t="s">
        <v>68</v>
      </c>
      <c r="S16" s="9" t="s">
        <v>69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 t="s">
        <v>9</v>
      </c>
      <c r="D25" s="15">
        <v>0</v>
      </c>
      <c r="E25" s="15">
        <v>0</v>
      </c>
      <c r="F25" s="15">
        <v>3500</v>
      </c>
      <c r="G25" s="16" t="str">
        <f>C25</f>
        <v>(4400) DONATIONS/HONORARIA</v>
      </c>
      <c r="H25" s="15">
        <v>7000</v>
      </c>
      <c r="I25" s="17">
        <v>0</v>
      </c>
      <c r="J25" s="17">
        <v>0</v>
      </c>
      <c r="K25" s="15">
        <v>6500</v>
      </c>
      <c r="L25" s="15">
        <v>7000</v>
      </c>
      <c r="M25" s="15">
        <f>K25-L25</f>
        <v>-500</v>
      </c>
      <c r="N25" s="18">
        <f>IF(L25&lt;&gt;0,IF(M25&lt;&gt;0,(IF(M25&lt;0,IF(L25&lt;0,(M25/L25)*(-1),M25/ABS(L25)),M25/ABS(L25))),0),IF(M25=0,0,(IF(M25&gt;0,1,-1))))</f>
        <v>-0.071428571428571425</v>
      </c>
      <c r="O25" s="15">
        <v>9750</v>
      </c>
      <c r="P25" s="15">
        <f>H25-K25</f>
        <v>500</v>
      </c>
      <c r="Q25" s="19">
        <v>7000</v>
      </c>
      <c r="R25" s="19">
        <v>500</v>
      </c>
      <c r="S25" s="19">
        <v>0.071428571428571397</v>
      </c>
      <c r="T25" s="6"/>
    </row>
    <row r="26" spans="1:20" ht="17.25" customHeight="1">
      <c r="A26" s="24"/>
      <c r="B26" s="24"/>
      <c r="C26" s="2" t="s">
        <v>11</v>
      </c>
      <c r="D26" s="10">
        <v>0</v>
      </c>
      <c r="E26" s="10">
        <v>0</v>
      </c>
      <c r="F26" s="10">
        <v>3500</v>
      </c>
      <c r="G26" s="11" t="str">
        <f>C26</f>
        <v>(440) Subtotal Misc.</v>
      </c>
      <c r="H26" s="10">
        <v>7000</v>
      </c>
      <c r="I26" s="12">
        <v>0</v>
      </c>
      <c r="J26" s="12">
        <v>0</v>
      </c>
      <c r="K26" s="10">
        <v>6500</v>
      </c>
      <c r="L26" s="10">
        <v>7000</v>
      </c>
      <c r="M26" s="10">
        <f>K26-L26</f>
        <v>-500</v>
      </c>
      <c r="N26" s="13">
        <f>IF(L26&lt;&gt;0,IF(M26&lt;&gt;0,(IF(M26&lt;0,IF(L26&lt;0,(M26/L26)*(-1),M26/ABS(L26)),M26/ABS(L26))),0),IF(M26=0,0,(IF(M26&gt;0,1,-1))))</f>
        <v>-0.071428571428571425</v>
      </c>
      <c r="O26" s="10">
        <v>9750</v>
      </c>
      <c r="P26" s="10">
        <f>H26-K26</f>
        <v>500</v>
      </c>
      <c r="Q26" s="14">
        <v>7000</v>
      </c>
      <c r="R26" s="14">
        <v>500</v>
      </c>
      <c r="S26" s="14">
        <v>0.071428571428571397</v>
      </c>
      <c r="T26" s="42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0</v>
      </c>
      <c r="E28" s="10">
        <v>0</v>
      </c>
      <c r="F28" s="10">
        <v>3500</v>
      </c>
      <c r="G28" s="11" t="s">
        <v>71</v>
      </c>
      <c r="H28" s="10">
        <v>7000</v>
      </c>
      <c r="I28" s="12">
        <v>0</v>
      </c>
      <c r="J28" s="12">
        <v>0</v>
      </c>
      <c r="K28" s="10">
        <v>6500</v>
      </c>
      <c r="L28" s="10">
        <v>7000</v>
      </c>
      <c r="M28" s="10">
        <f>K28-L28</f>
        <v>-500</v>
      </c>
      <c r="N28" s="13">
        <f>IF(L28&lt;&gt;0,IF(M28&lt;&gt;0,(IF(M28&lt;0,IF(L28&lt;0,(M28/L28)*(-1),M28/ABS(L28)),M28/ABS(L28))),0),IF(M28=0,0,(IF(M28&gt;0,1,-1))))</f>
        <v>-0.071428571428571425</v>
      </c>
      <c r="O28" s="10">
        <v>9750</v>
      </c>
      <c r="P28" s="10">
        <f>H28-K28</f>
        <v>500</v>
      </c>
      <c r="Q28" s="14">
        <v>7000</v>
      </c>
      <c r="R28" s="14">
        <v>500</v>
      </c>
      <c r="S28" s="14">
        <v>0.071428571428571397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 t="s">
        <v>17</v>
      </c>
      <c r="D31" s="15">
        <v>0</v>
      </c>
      <c r="E31" s="15">
        <v>16.6666666666667</v>
      </c>
      <c r="F31" s="15">
        <v>0</v>
      </c>
      <c r="G31" s="16" t="str">
        <f>C31</f>
        <v>(5122) BANK S/C</v>
      </c>
      <c r="H31" s="15">
        <v>200</v>
      </c>
      <c r="I31" s="17">
        <v>16.6666666666667</v>
      </c>
      <c r="J31" s="17">
        <v>1</v>
      </c>
      <c r="K31" s="15">
        <v>85.5</v>
      </c>
      <c r="L31" s="15">
        <v>200</v>
      </c>
      <c r="M31" s="15">
        <f>L31-K31</f>
        <v>114.5</v>
      </c>
      <c r="N31" s="18">
        <f>IF(L31&lt;&gt;0,IF(M31&lt;&gt;0,(IF(M31&lt;0,IF(L31&lt;0,(M31/L31)*(-1),M31/ABS(L31)),M31/ABS(L31))),0),IF(M31=0,0,(IF(M31&gt;0,1,-1))))</f>
        <v>0.57250000000000001</v>
      </c>
      <c r="O31" s="15">
        <v>199.5</v>
      </c>
      <c r="P31" s="15">
        <f>H31-K31</f>
        <v>114.5</v>
      </c>
      <c r="Q31" s="19">
        <v>200</v>
      </c>
      <c r="R31" s="19">
        <v>114.5</v>
      </c>
      <c r="S31" s="19">
        <v>0.57250000000000101</v>
      </c>
      <c r="T31" s="6"/>
    </row>
    <row r="32" spans="1:20" ht="16.5" customHeight="1">
      <c r="C32" s="3" t="s">
        <v>18</v>
      </c>
      <c r="D32" s="15">
        <v>0</v>
      </c>
      <c r="E32" s="15">
        <v>0</v>
      </c>
      <c r="F32" s="15">
        <v>0</v>
      </c>
      <c r="G32" s="16" t="str">
        <f>C32</f>
        <v>(5150) MESSENGER SERVICE</v>
      </c>
      <c r="H32" s="15">
        <v>300</v>
      </c>
      <c r="I32" s="17">
        <v>0</v>
      </c>
      <c r="J32" s="17">
        <v>0</v>
      </c>
      <c r="K32" s="15">
        <v>43.979999999999997</v>
      </c>
      <c r="L32" s="15">
        <v>300</v>
      </c>
      <c r="M32" s="15">
        <f>L32-K32</f>
        <v>256.01999999999998</v>
      </c>
      <c r="N32" s="18">
        <f>IF(L32&lt;&gt;0,IF(M32&lt;&gt;0,(IF(M32&lt;0,IF(L32&lt;0,(M32/L32)*(-1),M32/ABS(L32)),M32/ABS(L32))),0),IF(M32=0,0,(IF(M32&gt;0,1,-1))))</f>
        <v>0.85339999999999994</v>
      </c>
      <c r="O32" s="15">
        <v>0</v>
      </c>
      <c r="P32" s="15">
        <f>H32-K32</f>
        <v>256.01999999999998</v>
      </c>
      <c r="Q32" s="19">
        <v>300</v>
      </c>
      <c r="R32" s="19">
        <v>256.01999999999998</v>
      </c>
      <c r="S32" s="19">
        <v>0.85340000000000005</v>
      </c>
    </row>
    <row r="33" spans="1:20" ht="17.25" customHeight="1">
      <c r="A33" s="24"/>
      <c r="B33" s="24"/>
      <c r="C33" s="2" t="s">
        <v>19</v>
      </c>
      <c r="D33" s="10">
        <v>0</v>
      </c>
      <c r="E33" s="10">
        <v>16.6666666666667</v>
      </c>
      <c r="F33" s="10">
        <v>0</v>
      </c>
      <c r="G33" s="11" t="str">
        <f>C33</f>
        <v>(510) Outside Services</v>
      </c>
      <c r="H33" s="10">
        <v>500</v>
      </c>
      <c r="I33" s="12">
        <v>16.6666666666667</v>
      </c>
      <c r="J33" s="12">
        <v>1</v>
      </c>
      <c r="K33" s="10">
        <v>129.47999999999999</v>
      </c>
      <c r="L33" s="10">
        <v>500</v>
      </c>
      <c r="M33" s="10">
        <f>L33-K33</f>
        <v>370.51999999999998</v>
      </c>
      <c r="N33" s="13">
        <f>IF(L33&lt;&gt;0,IF(M33&lt;&gt;0,(IF(M33&lt;0,IF(L33&lt;0,(M33/L33)*(-1),M33/ABS(L33)),M33/ABS(L33))),0),IF(M33=0,0,(IF(M33&gt;0,1,-1))))</f>
        <v>0.74103999999999992</v>
      </c>
      <c r="O33" s="10">
        <v>199.5</v>
      </c>
      <c r="P33" s="10">
        <f>H33-K33</f>
        <v>370.51999999999998</v>
      </c>
      <c r="Q33" s="14">
        <v>500</v>
      </c>
      <c r="R33" s="14">
        <v>370.51999999999998</v>
      </c>
      <c r="S33" s="14">
        <v>0.74104000000000003</v>
      </c>
      <c r="T33" s="42"/>
    </row>
    <row r="34" spans="1:20" ht="16.5" customHeight="1">
      <c r="A34" s="4"/>
      <c r="B34" s="4"/>
      <c r="C34" s="3"/>
      <c r="D34" s="15"/>
      <c r="E34" s="15"/>
      <c r="F34" s="15"/>
      <c r="G34" s="16"/>
      <c r="H34" s="15"/>
      <c r="I34" s="17"/>
      <c r="J34" s="17"/>
      <c r="K34" s="15"/>
      <c r="L34" s="15"/>
      <c r="M34" s="15"/>
      <c r="N34" s="8"/>
      <c r="O34" s="15"/>
      <c r="P34" s="15"/>
      <c r="T34" s="6"/>
    </row>
    <row r="35" spans="1:20" ht="16.5" customHeight="1">
      <c r="A35" s="4"/>
      <c r="B35" s="4"/>
      <c r="C35" s="3"/>
      <c r="D35" s="15"/>
      <c r="E35" s="15"/>
      <c r="F35" s="15"/>
      <c r="G35" s="16"/>
      <c r="H35" s="15"/>
      <c r="I35" s="17"/>
      <c r="J35" s="17"/>
      <c r="K35" s="15"/>
      <c r="L35" s="15"/>
      <c r="M35" s="15"/>
      <c r="N35" s="8"/>
      <c r="O35" s="15"/>
      <c r="P35" s="15"/>
      <c r="T35" s="6"/>
    </row>
    <row r="36" spans="1:20" ht="16.5" customHeight="1">
      <c r="A36" s="4"/>
      <c r="B36" s="4"/>
      <c r="C36" s="3" t="s">
        <v>28</v>
      </c>
      <c r="D36" s="15">
        <v>0</v>
      </c>
      <c r="E36" s="15">
        <v>0</v>
      </c>
      <c r="F36" s="15">
        <v>692</v>
      </c>
      <c r="G36" s="16" t="str">
        <f>C36</f>
        <v>(5306) AWARDS</v>
      </c>
      <c r="H36" s="15">
        <v>5690</v>
      </c>
      <c r="I36" s="17">
        <v>0</v>
      </c>
      <c r="J36" s="17">
        <v>0</v>
      </c>
      <c r="K36" s="15">
        <v>5926.6099999999997</v>
      </c>
      <c r="L36" s="15">
        <v>5690</v>
      </c>
      <c r="M36" s="15">
        <f>L36-K36</f>
        <v>-236.60999999999967</v>
      </c>
      <c r="N36" s="18">
        <f>IF(L36&lt;&gt;0,IF(M36&lt;&gt;0,(IF(M36&lt;0,IF(L36&lt;0,(M36/L36)*(-1),M36/ABS(L36)),M36/ABS(L36))),0),IF(M36=0,0,(IF(M36&gt;0,1,-1))))</f>
        <v>-0.041583479789103636</v>
      </c>
      <c r="O36" s="15">
        <v>5692</v>
      </c>
      <c r="P36" s="15">
        <f>H36-K36</f>
        <v>-236.60999999999967</v>
      </c>
      <c r="Q36" s="19">
        <v>5690</v>
      </c>
      <c r="R36" s="19">
        <v>-236.61000000000101</v>
      </c>
      <c r="S36" s="19">
        <v>-0.041583479789103803</v>
      </c>
      <c r="T36" s="6"/>
    </row>
    <row r="37" spans="1:20" ht="17.25" customHeight="1">
      <c r="A37" s="24"/>
      <c r="B37" s="24"/>
      <c r="C37" s="2" t="s">
        <v>31</v>
      </c>
      <c r="D37" s="10">
        <v>0</v>
      </c>
      <c r="E37" s="10">
        <v>0</v>
      </c>
      <c r="F37" s="10">
        <v>692</v>
      </c>
      <c r="G37" s="11" t="str">
        <f>C37</f>
        <v>(530) Meetings and Conferences</v>
      </c>
      <c r="H37" s="10">
        <v>5690</v>
      </c>
      <c r="I37" s="12">
        <v>0</v>
      </c>
      <c r="J37" s="12">
        <v>0</v>
      </c>
      <c r="K37" s="10">
        <v>5926.6099999999997</v>
      </c>
      <c r="L37" s="10">
        <v>5690</v>
      </c>
      <c r="M37" s="10">
        <f>L37-K37</f>
        <v>-236.60999999999967</v>
      </c>
      <c r="N37" s="13">
        <f>IF(L37&lt;&gt;0,IF(M37&lt;&gt;0,(IF(M37&lt;0,IF(L37&lt;0,(M37/L37)*(-1),M37/ABS(L37)),M37/ABS(L37))),0),IF(M37=0,0,(IF(M37&gt;0,1,-1))))</f>
        <v>-0.041583479789103636</v>
      </c>
      <c r="O37" s="10">
        <v>5692</v>
      </c>
      <c r="P37" s="10">
        <f>H37-K37</f>
        <v>-236.60999999999967</v>
      </c>
      <c r="Q37" s="14">
        <v>5690</v>
      </c>
      <c r="R37" s="14">
        <v>-236.61000000000101</v>
      </c>
      <c r="S37" s="14">
        <v>-0.041583479789103803</v>
      </c>
      <c r="T37" s="42"/>
    </row>
    <row r="38" spans="1:20" ht="16.5" customHeight="1">
      <c r="A38" s="4"/>
      <c r="B38" s="4"/>
      <c r="C38" s="3"/>
      <c r="D38" s="15"/>
      <c r="E38" s="15"/>
      <c r="F38" s="15"/>
      <c r="G38" s="16"/>
      <c r="H38" s="15"/>
      <c r="I38" s="17"/>
      <c r="J38" s="17"/>
      <c r="K38" s="15"/>
      <c r="L38" s="15"/>
      <c r="M38" s="15"/>
      <c r="N38" s="8"/>
      <c r="O38" s="15"/>
      <c r="P38" s="15"/>
      <c r="T38" s="6"/>
    </row>
    <row r="39" spans="1:20" ht="16.5" customHeight="1">
      <c r="A39" s="4"/>
      <c r="B39" s="4"/>
      <c r="C39" s="3" t="s">
        <v>34</v>
      </c>
      <c r="D39" s="15">
        <v>119.78</v>
      </c>
      <c r="E39" s="15">
        <v>0</v>
      </c>
      <c r="F39" s="15">
        <v>0</v>
      </c>
      <c r="G39" s="16" t="str">
        <f>C39</f>
        <v>(5430) WEB OPERATING EXPENSES</v>
      </c>
      <c r="H39" s="15">
        <v>0</v>
      </c>
      <c r="I39" s="17">
        <v>-119.78</v>
      </c>
      <c r="J39" s="17">
        <v>0</v>
      </c>
      <c r="K39" s="15">
        <v>239.56</v>
      </c>
      <c r="L39" s="15">
        <v>0</v>
      </c>
      <c r="M39" s="15">
        <f>L39-K39</f>
        <v>-239.56</v>
      </c>
      <c r="N39" s="18">
        <f>IF(L39&lt;&gt;0,IF(M39&lt;&gt;0,(IF(M39&lt;0,IF(L39&lt;0,(M39/L39)*(-1),M39/ABS(L39)),M39/ABS(L39))),0),IF(M39=0,0,(IF(M39&gt;0,1,-1))))</f>
        <v>-1</v>
      </c>
      <c r="O39" s="15">
        <v>0</v>
      </c>
      <c r="P39" s="15">
        <f>H39-K39</f>
        <v>-239.56</v>
      </c>
      <c r="Q39" s="19">
        <v>0</v>
      </c>
      <c r="R39" s="19">
        <v>-239.56</v>
      </c>
      <c r="S39" s="19">
        <v>0</v>
      </c>
      <c r="T39" s="6"/>
    </row>
    <row r="40" spans="1:20" ht="17.25" customHeight="1">
      <c r="A40" s="24"/>
      <c r="B40" s="24"/>
      <c r="C40" s="2" t="s">
        <v>36</v>
      </c>
      <c r="D40" s="10">
        <v>119.78</v>
      </c>
      <c r="E40" s="10">
        <v>0</v>
      </c>
      <c r="F40" s="10">
        <v>0</v>
      </c>
      <c r="G40" s="11" t="str">
        <f>C40</f>
        <v>(540) Publication Related Expenses</v>
      </c>
      <c r="H40" s="10">
        <v>0</v>
      </c>
      <c r="I40" s="12">
        <v>-119.78</v>
      </c>
      <c r="J40" s="12">
        <v>0</v>
      </c>
      <c r="K40" s="10">
        <v>239.56</v>
      </c>
      <c r="L40" s="10">
        <v>0</v>
      </c>
      <c r="M40" s="10">
        <f>L40-K40</f>
        <v>-239.56</v>
      </c>
      <c r="N40" s="13">
        <f>IF(L40&lt;&gt;0,IF(M40&lt;&gt;0,(IF(M40&lt;0,IF(L40&lt;0,(M40/L40)*(-1),M40/ABS(L40)),M40/ABS(L40))),0),IF(M40=0,0,(IF(M40&gt;0,1,-1))))</f>
        <v>-1</v>
      </c>
      <c r="O40" s="10">
        <v>0</v>
      </c>
      <c r="P40" s="10">
        <f>H40-K40</f>
        <v>-239.56</v>
      </c>
      <c r="Q40" s="14">
        <v>0</v>
      </c>
      <c r="R40" s="14">
        <v>-239.56</v>
      </c>
      <c r="S40" s="14">
        <v>0</v>
      </c>
      <c r="T40" s="42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6.5" customHeight="1">
      <c r="A42" s="4"/>
      <c r="B42" s="4"/>
      <c r="C42" s="3"/>
      <c r="D42" s="15"/>
      <c r="E42" s="15"/>
      <c r="F42" s="15"/>
      <c r="G42" s="16"/>
      <c r="H42" s="15"/>
      <c r="I42" s="17"/>
      <c r="J42" s="17"/>
      <c r="K42" s="15"/>
      <c r="L42" s="15"/>
      <c r="M42" s="15"/>
      <c r="N42" s="8"/>
      <c r="O42" s="15"/>
      <c r="P42" s="15"/>
      <c r="T42" s="6"/>
    </row>
    <row r="43" spans="1:20" ht="17.25" customHeight="1">
      <c r="A43" s="24"/>
      <c r="B43" s="24"/>
      <c r="C43" s="2" t="s">
        <v>44</v>
      </c>
      <c r="D43" s="10">
        <v>119.78</v>
      </c>
      <c r="E43" s="10">
        <v>16.6666666666667</v>
      </c>
      <c r="F43" s="10">
        <v>692</v>
      </c>
      <c r="G43" s="11" t="s">
        <v>72</v>
      </c>
      <c r="H43" s="10">
        <v>6190</v>
      </c>
      <c r="I43" s="12">
        <v>-103.113333333333</v>
      </c>
      <c r="J43" s="12">
        <v>-6.1867999999999901</v>
      </c>
      <c r="K43" s="10">
        <v>6295.6499999999996</v>
      </c>
      <c r="L43" s="10">
        <v>6190</v>
      </c>
      <c r="M43" s="10">
        <f>L43-K43</f>
        <v>-105.64999999999964</v>
      </c>
      <c r="N43" s="13">
        <f>IF(L43&lt;&gt;0,IF(M43&lt;&gt;0,(IF(M43&lt;0,IF(L43&lt;0,(M43/L43)*(-1),M43/ABS(L43)),M43/ABS(L43))),0),IF(M43=0,0,(IF(M43&gt;0,1,-1))))</f>
        <v>-0.017067851373182494</v>
      </c>
      <c r="O43" s="10">
        <v>5891.5</v>
      </c>
      <c r="P43" s="10">
        <f>H43-K43</f>
        <v>-105.64999999999964</v>
      </c>
      <c r="Q43" s="14">
        <v>6190</v>
      </c>
      <c r="R43" s="14">
        <v>-105.65000000000001</v>
      </c>
      <c r="S43" s="14">
        <v>-0.017067851373182501</v>
      </c>
      <c r="T43" s="42"/>
    </row>
    <row r="44" spans="1:20" ht="16.5" customHeight="1">
      <c r="A44" s="4"/>
      <c r="B44" s="4"/>
      <c r="C44" s="3"/>
      <c r="D44" s="15"/>
      <c r="E44" s="15"/>
      <c r="F44" s="15"/>
      <c r="G44" s="16"/>
      <c r="H44" s="15"/>
      <c r="I44" s="17"/>
      <c r="J44" s="17"/>
      <c r="K44" s="15"/>
      <c r="L44" s="15"/>
      <c r="M44" s="15"/>
      <c r="N44" s="8"/>
      <c r="O44" s="15"/>
      <c r="P44" s="15"/>
      <c r="T44" s="6"/>
    </row>
    <row r="45" spans="1:20" ht="16.5" customHeight="1">
      <c r="A45" s="4"/>
      <c r="B45" s="4"/>
      <c r="C45" s="3" t="s">
        <v>48</v>
      </c>
      <c r="D45" s="15">
        <v>0</v>
      </c>
      <c r="E45" s="15">
        <v>0</v>
      </c>
      <c r="F45" s="15">
        <v>0</v>
      </c>
      <c r="G45" s="16" t="str">
        <f>C45</f>
        <v>(5909) IUT/DIST CTR</v>
      </c>
      <c r="H45" s="15">
        <v>0</v>
      </c>
      <c r="I45" s="17">
        <v>0</v>
      </c>
      <c r="J45" s="17">
        <v>0</v>
      </c>
      <c r="K45" s="15">
        <v>0</v>
      </c>
      <c r="L45" s="15">
        <v>0</v>
      </c>
      <c r="M45" s="15">
        <f>L45-K45</f>
        <v>0</v>
      </c>
      <c r="N45" s="18">
        <f>IF(L45&lt;&gt;0,IF(M45&lt;&gt;0,(IF(M45&lt;0,IF(L45&lt;0,(M45/L45)*(-1),M45/ABS(L45)),M45/ABS(L45))),0),IF(M45=0,0,(IF(M45&gt;0,1,-1))))</f>
        <v>0</v>
      </c>
      <c r="O45" s="15">
        <v>3.5699999999999998</v>
      </c>
      <c r="P45" s="15">
        <f>H45-K45</f>
        <v>0</v>
      </c>
      <c r="Q45" s="19">
        <v>0</v>
      </c>
      <c r="R45" s="19">
        <v>0</v>
      </c>
      <c r="S45" s="19">
        <v>0</v>
      </c>
      <c r="T45" s="6"/>
    </row>
    <row r="46" spans="1:20" ht="13.5" hidden="1">
      <c r="A46" s="4"/>
      <c r="B46" s="4"/>
      <c r="C46" s="3" t="s">
        <v>52</v>
      </c>
      <c r="D46" s="15">
        <v>0</v>
      </c>
      <c r="E46" s="15">
        <v>0</v>
      </c>
      <c r="F46" s="15">
        <v>0</v>
      </c>
      <c r="G46" s="16" t="str">
        <f>C46</f>
        <v>(590) IUT</v>
      </c>
      <c r="H46" s="15">
        <v>0</v>
      </c>
      <c r="I46" s="17">
        <v>0</v>
      </c>
      <c r="J46" s="17">
        <v>0</v>
      </c>
      <c r="K46" s="15">
        <v>0</v>
      </c>
      <c r="L46" s="15">
        <v>0</v>
      </c>
      <c r="M46" s="15">
        <f>L46-K46</f>
        <v>0</v>
      </c>
      <c r="N46" s="18">
        <f>IF(L46&lt;&gt;0,IF(M46&lt;&gt;0,(IF(M46&lt;0,IF(L46&lt;0,(M46/L46)*(-1),M46/ABS(L46)),M46/ABS(L46))),0),IF(M46=0,0,(IF(M46&gt;0,1,-1))))</f>
        <v>0</v>
      </c>
      <c r="O46" s="15">
        <v>3.5699999999999998</v>
      </c>
      <c r="P46" s="15">
        <f>H46-K46</f>
        <v>0</v>
      </c>
      <c r="Q46" s="19">
        <v>0</v>
      </c>
      <c r="R46" s="19">
        <v>0</v>
      </c>
      <c r="S46" s="19">
        <v>0</v>
      </c>
      <c r="T46" s="6"/>
    </row>
    <row r="47" spans="1:20" ht="16.5" customHeight="1">
      <c r="A47" s="4"/>
      <c r="B47" s="4"/>
      <c r="C47" s="3"/>
      <c r="D47" s="15"/>
      <c r="E47" s="15"/>
      <c r="F47" s="15"/>
      <c r="G47" s="16"/>
      <c r="H47" s="15"/>
      <c r="I47" s="17"/>
      <c r="J47" s="17"/>
      <c r="K47" s="15"/>
      <c r="L47" s="15"/>
      <c r="M47" s="15"/>
      <c r="N47" s="8"/>
      <c r="O47" s="15"/>
      <c r="P47" s="15"/>
      <c r="T47" s="6"/>
    </row>
    <row r="48" spans="1:20" ht="16.5" customHeight="1">
      <c r="A48" s="24"/>
      <c r="B48" s="24"/>
      <c r="C48" s="2" t="s">
        <v>53</v>
      </c>
      <c r="D48" s="10">
        <v>0</v>
      </c>
      <c r="E48" s="10">
        <v>0</v>
      </c>
      <c r="F48" s="10">
        <v>0</v>
      </c>
      <c r="G48" s="11" t="str">
        <f>C48</f>
        <v>(52) Total Indirect Expenses</v>
      </c>
      <c r="H48" s="10">
        <v>0</v>
      </c>
      <c r="I48" s="12">
        <v>0</v>
      </c>
      <c r="J48" s="12">
        <v>0</v>
      </c>
      <c r="K48" s="10">
        <v>0</v>
      </c>
      <c r="L48" s="10">
        <v>0</v>
      </c>
      <c r="M48" s="10">
        <f>L48-K48</f>
        <v>0</v>
      </c>
      <c r="N48" s="13">
        <f>IF(L48&lt;&gt;0,IF(M48&lt;&gt;0,(IF(M48&lt;0,IF(L48&lt;0,(M48/L48)*(-1),M48/ABS(L48)),M48/ABS(L48))),0),IF(M48=0,0,(IF(M48&gt;0,1,-1))))</f>
        <v>0</v>
      </c>
      <c r="O48" s="10">
        <v>3.5699999999999998</v>
      </c>
      <c r="P48" s="10">
        <f>H48-K48</f>
        <v>0</v>
      </c>
      <c r="Q48" s="14">
        <v>0</v>
      </c>
      <c r="R48" s="14">
        <v>0</v>
      </c>
      <c r="S48" s="14">
        <v>0</v>
      </c>
      <c r="T48" s="42"/>
    </row>
    <row r="49" spans="1:20" ht="16.5" customHeight="1">
      <c r="A49" s="4"/>
      <c r="B49" s="4"/>
      <c r="C49" s="3"/>
      <c r="D49" s="15"/>
      <c r="E49" s="15"/>
      <c r="F49" s="15"/>
      <c r="G49" s="16"/>
      <c r="H49" s="15"/>
      <c r="I49" s="17"/>
      <c r="J49" s="17"/>
      <c r="K49" s="15"/>
      <c r="L49" s="15"/>
      <c r="M49" s="15"/>
      <c r="N49" s="8"/>
      <c r="O49" s="15"/>
      <c r="P49" s="15"/>
      <c r="T49" s="6"/>
    </row>
    <row r="50" spans="1:20" ht="17.25" customHeight="1">
      <c r="A50" s="24"/>
      <c r="B50" s="24"/>
      <c r="C50" s="2" t="s">
        <v>54</v>
      </c>
      <c r="D50" s="10">
        <v>119.78</v>
      </c>
      <c r="E50" s="10">
        <v>16.6666666666667</v>
      </c>
      <c r="F50" s="10">
        <v>692</v>
      </c>
      <c r="G50" s="11" t="s">
        <v>73</v>
      </c>
      <c r="H50" s="10">
        <v>6190</v>
      </c>
      <c r="I50" s="12">
        <v>-103.113333333333</v>
      </c>
      <c r="J50" s="12">
        <v>-6.1867999999999901</v>
      </c>
      <c r="K50" s="10">
        <v>6295.6499999999996</v>
      </c>
      <c r="L50" s="10">
        <v>6190</v>
      </c>
      <c r="M50" s="10">
        <f>L50-K50</f>
        <v>-105.64999999999964</v>
      </c>
      <c r="N50" s="13">
        <f>IF(L50&lt;&gt;0,IF(M50&lt;&gt;0,(IF(M50&lt;0,IF(L50&lt;0,(M50/L50)*(-1),M50/ABS(L50)),M50/ABS(L50))),0),IF(M50=0,0,(IF(M50&gt;0,1,-1))))</f>
        <v>-0.017067851373182494</v>
      </c>
      <c r="O50" s="10">
        <v>5895.0699999999997</v>
      </c>
      <c r="P50" s="10">
        <f>H50-K50</f>
        <v>-105.64999999999964</v>
      </c>
      <c r="Q50" s="14">
        <v>6190</v>
      </c>
      <c r="R50" s="14">
        <v>-105.65000000000001</v>
      </c>
      <c r="S50" s="14">
        <v>-0.017067851373182501</v>
      </c>
      <c r="T50" s="42"/>
    </row>
    <row r="51" spans="1:20" ht="16.5" customHeight="1">
      <c r="A51" s="4"/>
      <c r="B51" s="4"/>
      <c r="C51" s="3"/>
      <c r="D51" s="15"/>
      <c r="E51" s="15"/>
      <c r="F51" s="15"/>
      <c r="G51" s="16"/>
      <c r="H51" s="15"/>
      <c r="I51" s="17"/>
      <c r="J51" s="17"/>
      <c r="K51" s="15"/>
      <c r="L51" s="15"/>
      <c r="M51" s="15"/>
      <c r="N51" s="8"/>
      <c r="O51" s="15"/>
      <c r="P51" s="15"/>
      <c r="T51" s="6"/>
    </row>
    <row r="52" spans="1:20" ht="17.25" customHeight="1">
      <c r="A52" s="24"/>
      <c r="B52" s="24"/>
      <c r="C52" s="2" t="s">
        <v>55</v>
      </c>
      <c r="D52" s="10">
        <v>-119.78</v>
      </c>
      <c r="E52" s="10">
        <v>-16.6666666666667</v>
      </c>
      <c r="F52" s="10">
        <v>2808</v>
      </c>
      <c r="G52" s="11" t="s">
        <v>74</v>
      </c>
      <c r="H52" s="10">
        <v>809.99999999999704</v>
      </c>
      <c r="I52" s="12">
        <v>103.113333333333</v>
      </c>
      <c r="J52" s="12">
        <v>-6.1867999999999901</v>
      </c>
      <c r="K52" s="10">
        <v>204.349999999999</v>
      </c>
      <c r="L52" s="10">
        <v>809.99999999999898</v>
      </c>
      <c r="M52" s="10">
        <f>K52-L52</f>
        <v>-605.64999999999998</v>
      </c>
      <c r="N52" s="13">
        <f>IF(L52&lt;&gt;0,IF(M52&lt;&gt;0,(IF(M52&lt;0,IF(L52&lt;0,(M52/L52)*(-1),M52/ABS(L52)),M52/ABS(L52))),0),IF(M52=0,0,(IF(M52&gt;0,1,-1))))</f>
        <v>-0.74771604938271696</v>
      </c>
      <c r="O52" s="10">
        <v>3854.9299999999998</v>
      </c>
      <c r="P52" s="10">
        <f>H52-K52</f>
        <v>605.64999999999804</v>
      </c>
      <c r="Q52" s="14">
        <v>809.99999999999704</v>
      </c>
      <c r="R52" s="14">
        <v>605.64999999999702</v>
      </c>
      <c r="S52" s="14">
        <v>0.74771604938271596</v>
      </c>
      <c r="T52" s="42"/>
    </row>
    <row r="53" spans="1:20" ht="16.5" customHeight="1">
      <c r="A53" s="4"/>
      <c r="B53" s="4"/>
      <c r="C53" s="3"/>
      <c r="D53" s="15"/>
      <c r="E53" s="15"/>
      <c r="F53" s="15"/>
      <c r="G53" s="16"/>
      <c r="H53" s="15"/>
      <c r="I53" s="17"/>
      <c r="J53" s="17"/>
      <c r="K53" s="15"/>
      <c r="L53" s="15"/>
      <c r="M53" s="15"/>
      <c r="N53" s="8"/>
      <c r="O53" s="15"/>
      <c r="P53" s="15"/>
      <c r="T53" s="6"/>
    </row>
    <row r="54" spans="1:20" ht="16.5" customHeight="1">
      <c r="A54" s="4"/>
      <c r="B54" s="4"/>
      <c r="C54" s="3"/>
      <c r="D54" s="15"/>
      <c r="E54" s="15"/>
      <c r="F54" s="15"/>
      <c r="G54" s="16"/>
      <c r="H54" s="15"/>
      <c r="I54" s="17"/>
      <c r="J54" s="17"/>
      <c r="K54" s="15"/>
      <c r="L54" s="15"/>
      <c r="M54" s="15"/>
      <c r="N54" s="8"/>
      <c r="O54" s="15"/>
      <c r="P54" s="15"/>
      <c r="T54" s="6"/>
    </row>
    <row r="55" spans="1:20" ht="17.25" customHeight="1">
      <c r="A55" s="24"/>
      <c r="B55" s="24"/>
      <c r="C55" s="2" t="s">
        <v>59</v>
      </c>
      <c r="D55" s="10">
        <v>119.78</v>
      </c>
      <c r="E55" s="10">
        <v>16.6666666666667</v>
      </c>
      <c r="F55" s="10">
        <v>692</v>
      </c>
      <c r="G55" s="11" t="s">
        <v>75</v>
      </c>
      <c r="H55" s="10">
        <v>6190</v>
      </c>
      <c r="I55" s="12">
        <v>-103.113333333333</v>
      </c>
      <c r="J55" s="12">
        <v>-6.1867999999999901</v>
      </c>
      <c r="K55" s="10">
        <v>6295.6499999999996</v>
      </c>
      <c r="L55" s="10">
        <v>6190</v>
      </c>
      <c r="M55" s="10">
        <f>L55-K55</f>
        <v>-105.64999999999964</v>
      </c>
      <c r="N55" s="13">
        <f>IF(L55&lt;&gt;0,IF(M55&lt;&gt;0,(IF(M55&lt;0,IF(L55&lt;0,(M55/L55)*(-1),M55/ABS(L55)),M55/ABS(L55))),0),IF(M55=0,0,(IF(M55&gt;0,1,-1))))</f>
        <v>-0.017067851373182494</v>
      </c>
      <c r="O55" s="10">
        <v>5895.0699999999997</v>
      </c>
      <c r="P55" s="10">
        <f>H55-K55</f>
        <v>-105.64999999999964</v>
      </c>
      <c r="Q55" s="20">
        <v>6190</v>
      </c>
      <c r="R55" s="20">
        <v>-105.65000000000001</v>
      </c>
      <c r="S55" s="20">
        <v>-0.017067851373182501</v>
      </c>
      <c r="T55" s="42"/>
    </row>
    <row r="56" spans="1:20" ht="16.5" customHeight="1">
      <c r="A56" s="4"/>
      <c r="B56" s="4"/>
      <c r="C56" s="3"/>
      <c r="D56" s="15"/>
      <c r="E56" s="15"/>
      <c r="F56" s="15"/>
      <c r="G56" s="16"/>
      <c r="H56" s="15"/>
      <c r="I56" s="17"/>
      <c r="J56" s="17"/>
      <c r="K56" s="15"/>
      <c r="L56" s="15"/>
      <c r="M56" s="15"/>
      <c r="N56" s="8"/>
      <c r="O56" s="15"/>
      <c r="P56" s="15"/>
      <c r="T56" s="6"/>
    </row>
    <row r="57" spans="1:20" ht="17.25" customHeight="1">
      <c r="A57" s="24"/>
      <c r="B57" s="24"/>
      <c r="C57" s="4" t="s">
        <v>60</v>
      </c>
      <c r="D57" s="10">
        <v>-119.78</v>
      </c>
      <c r="E57" s="10">
        <v>-16.6666666666667</v>
      </c>
      <c r="F57" s="10">
        <v>2808</v>
      </c>
      <c r="G57" s="11" t="s">
        <v>76</v>
      </c>
      <c r="H57" s="10">
        <v>809.99999999999704</v>
      </c>
      <c r="I57" s="12">
        <v>103.113333333333</v>
      </c>
      <c r="J57" s="12">
        <v>-6.1867999999999901</v>
      </c>
      <c r="K57" s="10">
        <v>204.349999999999</v>
      </c>
      <c r="L57" s="10">
        <v>809.99999999999898</v>
      </c>
      <c r="M57" s="10">
        <f>K57-L57</f>
        <v>-605.64999999999998</v>
      </c>
      <c r="N57" s="13">
        <f>IF(L57&lt;&gt;0,IF(M57&lt;&gt;0,(IF(M57&lt;0,IF(L57&lt;0,(M57/L57)*(-1),M57/ABS(L57)),M57/ABS(L57))),0),IF(M57=0,0,(IF(M57&gt;0,1,-1))))</f>
        <v>-0.74771604938271696</v>
      </c>
      <c r="O57" s="10">
        <v>3854.9299999999998</v>
      </c>
      <c r="P57" s="10">
        <f>H57-K57</f>
        <v>605.64999999999804</v>
      </c>
      <c r="Q57" s="21">
        <v>809.99999999999704</v>
      </c>
      <c r="R57" s="21">
        <v>605.64999999999702</v>
      </c>
      <c r="S57" s="21">
        <v>0.74771604938271596</v>
      </c>
      <c r="T57" s="42"/>
    </row>
    <row r="58" spans="1:20" ht="16.5" customHeight="1">
      <c r="A58" s="4"/>
      <c r="B58" s="4"/>
      <c r="C58" s="3"/>
      <c r="D58" s="15"/>
      <c r="E58" s="15"/>
      <c r="F58" s="15"/>
      <c r="G58" s="16"/>
      <c r="H58" s="15"/>
      <c r="I58" s="17"/>
      <c r="J58" s="17"/>
      <c r="K58" s="15"/>
      <c r="L58" s="15"/>
      <c r="M58" s="15"/>
      <c r="N58" s="8"/>
      <c r="O58" s="15"/>
      <c r="P58" s="15"/>
      <c r="T58" s="6"/>
    </row>
    <row r="59" spans="1:20" ht="13.5" customHeight="1">
      <c r="A59" s="6"/>
      <c r="B59" s="6"/>
      <c r="C59" s="4"/>
      <c r="D59" s="15"/>
      <c r="E59" s="15"/>
      <c r="F59" s="15"/>
      <c r="G59" s="16" t="s">
        <v>77</v>
      </c>
      <c r="H59" s="15"/>
      <c r="I59" s="17"/>
      <c r="J59" s="17"/>
      <c r="K59" s="15"/>
      <c r="L59" s="15"/>
      <c r="M59" s="15"/>
      <c r="N59" s="8"/>
      <c r="O59" s="15"/>
      <c r="P59" s="15"/>
      <c r="Q59" s="22"/>
      <c r="R59" s="22"/>
      <c r="S59" s="22"/>
      <c r="T59" s="6"/>
    </row>
    <row r="60" spans="1:20" ht="13.5" customHeight="1">
      <c r="C60" s="2" t="s">
        <v>61</v>
      </c>
      <c r="D60" s="10">
        <v>-119.78</v>
      </c>
      <c r="E60" s="10">
        <v>-16.6666666666667</v>
      </c>
      <c r="F60" s="10">
        <v>2808</v>
      </c>
      <c r="G60" s="11" t="s">
        <v>78</v>
      </c>
      <c r="H60" s="10">
        <v>809.99999999999704</v>
      </c>
      <c r="I60" s="12">
        <v>103.113333333333</v>
      </c>
      <c r="J60" s="12">
        <v>-6.1867999999999901</v>
      </c>
      <c r="K60" s="10">
        <v>204.349999999999</v>
      </c>
      <c r="L60" s="10">
        <v>809.99999999999898</v>
      </c>
      <c r="M60" s="10">
        <f>K60-L60</f>
        <v>-605.64999999999998</v>
      </c>
      <c r="N60" s="13">
        <f>IF(L60&lt;&gt;0,IF(M60&lt;&gt;0,(IF(M60&lt;0,IF(L60&lt;0,(M60/L60)*(-1),M60/ABS(L60)),M60/ABS(L60))),0),IF(M60=0,0,(IF(M60&gt;0,1,-1))))</f>
        <v>-0.74771604938271696</v>
      </c>
      <c r="O60" s="10">
        <v>3854.9299999999998</v>
      </c>
      <c r="P60" s="10">
        <f>H60-K60</f>
        <v>605.64999999999804</v>
      </c>
      <c r="Q60" s="20">
        <v>809.99999999999704</v>
      </c>
      <c r="R60" s="20">
        <v>605.64999999999702</v>
      </c>
      <c r="S60" s="20">
        <v>0.74771604938271596</v>
      </c>
    </row>
    <row r="61" spans="1:20" ht="13.5" customHeight="1">
      <c r="C61" s="2" t="s">
        <v>62</v>
      </c>
      <c r="D61" s="10">
        <v>-119.78</v>
      </c>
      <c r="E61" s="10">
        <v>-16.6666666666667</v>
      </c>
      <c r="F61" s="10">
        <v>2808</v>
      </c>
      <c r="G61" s="11" t="s">
        <v>79</v>
      </c>
      <c r="H61" s="10">
        <v>809.99999999999704</v>
      </c>
      <c r="I61" s="12">
        <v>103.113333333333</v>
      </c>
      <c r="J61" s="12">
        <v>-6.1867999999999901</v>
      </c>
      <c r="K61" s="10">
        <v>204.349999999999</v>
      </c>
      <c r="L61" s="10">
        <v>809.99999999999704</v>
      </c>
      <c r="M61" s="10">
        <f>K61-L61</f>
        <v>-605.64999999999804</v>
      </c>
      <c r="N61" s="13">
        <f>IF(L61&lt;&gt;0,IF(M61&lt;&gt;0,(IF(M61&lt;0,IF(L61&lt;0,(M61/L61)*(-1),M61/ABS(L61)),M61/ABS(L61))),0),IF(M61=0,0,(IF(M61&gt;0,1,-1))))</f>
        <v>-0.74771604938271641</v>
      </c>
      <c r="O61" s="10">
        <v>3854.9299999999998</v>
      </c>
      <c r="P61" s="10">
        <f>H61-K61</f>
        <v>605.64999999999804</v>
      </c>
      <c r="Q61" s="20">
        <v>809.99999999999704</v>
      </c>
      <c r="R61" s="20">
        <v>605.64999999999702</v>
      </c>
      <c r="S61" s="20">
        <v>0.74771604938271596</v>
      </c>
    </row>
    <row r="62" spans="1:20" ht="16.5" customHeight="1">
      <c r="A62" s="4"/>
      <c r="B62" s="4"/>
      <c r="C62" s="4"/>
      <c r="D62" s="6"/>
      <c r="E62" s="6"/>
      <c r="F62" s="6"/>
      <c r="G62" s="6"/>
      <c r="I62" s="4"/>
      <c r="J62" s="4"/>
      <c r="N62" s="8"/>
      <c r="O62" s="6"/>
      <c r="P62" s="6"/>
      <c r="T62" s="6"/>
    </row>
    <row r="63" spans="1:20" ht="16.5" customHeight="1">
      <c r="A63" s="4"/>
      <c r="B63" s="4"/>
      <c r="C63" s="4"/>
      <c r="D63" s="6"/>
      <c r="E63" s="6"/>
      <c r="F63" s="6"/>
      <c r="G63" s="6"/>
      <c r="I63" s="4"/>
      <c r="J63" s="4"/>
      <c r="N63" s="8"/>
      <c r="O63" s="6"/>
      <c r="P63" s="6"/>
      <c r="T63" s="6"/>
    </row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1:20" ht="13.5" customHeight="1"/>
    <row r="95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80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92</v>
      </c>
      <c r="T1" s="6"/>
    </row>
    <row r="2" spans="1:20" ht="18.75" customHeight="1">
      <c r="A2" s="4"/>
      <c r="B2" s="4"/>
      <c r="C2" s="4" t="s">
        <v>81</v>
      </c>
      <c r="E2" s="46"/>
      <c r="F2" s="46"/>
      <c r="H2" s="30"/>
      <c r="I2" s="33"/>
      <c r="J2" s="33"/>
      <c r="K2" s="30" t="s">
        <v>87</v>
      </c>
      <c r="L2" s="30"/>
      <c r="M2" s="30"/>
      <c r="N2" s="38"/>
      <c r="O2" s="41" t="s">
        <v>119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82</v>
      </c>
      <c r="D3" s="45" t="str">
        <f>D6</f>
        <v>Fund: OPERATING/DIVISIONS FUND (12): 12</v>
      </c>
      <c r="H3" s="45"/>
      <c r="I3" s="34"/>
      <c r="J3" s="34"/>
      <c r="K3" s="45" t="s">
        <v>91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ASSOC-INF TECH &amp; LIBS (ITAL): 412-5230</v>
      </c>
      <c r="H4" s="31"/>
      <c r="I4" s="35"/>
      <c r="J4" s="35"/>
      <c r="K4" s="31" t="str">
        <f>"For the "&amp;MID(C3,6,2)&amp;" Months Ending "&amp;C2</f>
        <v>For the 12 Months Ending August 2018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83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118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86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August 2018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64</v>
      </c>
      <c r="E13" s="28" t="s">
        <v>65</v>
      </c>
      <c r="F13" s="28" t="s">
        <v>85</v>
      </c>
      <c r="G13" s="29"/>
      <c r="H13" s="28" t="s">
        <v>67</v>
      </c>
      <c r="I13" s="23"/>
      <c r="J13" s="23"/>
      <c r="K13" s="28" t="s">
        <v>64</v>
      </c>
      <c r="L13" s="28" t="s">
        <v>65</v>
      </c>
      <c r="M13" s="28" t="s">
        <v>68</v>
      </c>
      <c r="N13" s="18" t="s">
        <v>69</v>
      </c>
      <c r="O13" s="28" t="s">
        <v>85</v>
      </c>
      <c r="P13" s="28" t="s">
        <v>89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64</v>
      </c>
      <c r="G14" s="29"/>
      <c r="H14" s="28"/>
      <c r="I14" s="23"/>
      <c r="J14" s="23"/>
      <c r="K14" s="28"/>
      <c r="L14" s="28"/>
      <c r="M14" s="28"/>
      <c r="N14" s="18"/>
      <c r="O14" s="28" t="s">
        <v>64</v>
      </c>
      <c r="P14" s="28" t="s">
        <v>90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63</v>
      </c>
      <c r="E15" s="5" t="s">
        <v>63</v>
      </c>
      <c r="F15" s="5" t="s">
        <v>63</v>
      </c>
      <c r="G15" s="6"/>
      <c r="H15" s="5" t="s">
        <v>63</v>
      </c>
      <c r="I15" s="7" t="s">
        <v>63</v>
      </c>
      <c r="J15" s="7" t="s">
        <v>63</v>
      </c>
      <c r="K15" s="5" t="s">
        <v>70</v>
      </c>
      <c r="L15" s="5" t="s">
        <v>70</v>
      </c>
      <c r="N15" s="8"/>
      <c r="O15" s="5" t="s">
        <v>70</v>
      </c>
      <c r="P15" s="6"/>
      <c r="Q15" s="9" t="s">
        <v>70</v>
      </c>
      <c r="R15" s="9" t="s">
        <v>70</v>
      </c>
      <c r="S15" s="9" t="s">
        <v>70</v>
      </c>
      <c r="T15" s="6"/>
    </row>
    <row r="16" spans="1:20" ht="13.5" hidden="1">
      <c r="A16" s="4"/>
      <c r="B16" s="4"/>
      <c r="C16" s="4"/>
      <c r="D16" s="5" t="s">
        <v>64</v>
      </c>
      <c r="E16" s="5" t="s">
        <v>65</v>
      </c>
      <c r="F16" s="5" t="s">
        <v>66</v>
      </c>
      <c r="G16" s="6"/>
      <c r="H16" s="5" t="s">
        <v>67</v>
      </c>
      <c r="I16" s="7" t="s">
        <v>68</v>
      </c>
      <c r="J16" s="7" t="s">
        <v>69</v>
      </c>
      <c r="K16" s="5" t="s">
        <v>64</v>
      </c>
      <c r="L16" s="5" t="s">
        <v>65</v>
      </c>
      <c r="N16" s="8"/>
      <c r="O16" s="5" t="s">
        <v>66</v>
      </c>
      <c r="P16" s="6"/>
      <c r="Q16" s="9" t="s">
        <v>67</v>
      </c>
      <c r="R16" s="9" t="s">
        <v>68</v>
      </c>
      <c r="S16" s="9" t="s">
        <v>69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 t="s">
        <v>10</v>
      </c>
      <c r="D25" s="15">
        <v>337.98000000000002</v>
      </c>
      <c r="E25" s="15">
        <v>158.333333333333</v>
      </c>
      <c r="F25" s="15">
        <v>794.63</v>
      </c>
      <c r="G25" s="16" t="str">
        <f>C25</f>
        <v>(4421) ROYALTIES</v>
      </c>
      <c r="H25" s="15">
        <v>1900</v>
      </c>
      <c r="I25" s="17">
        <v>-179.64666666666699</v>
      </c>
      <c r="J25" s="17">
        <v>-1.13461052631579</v>
      </c>
      <c r="K25" s="15">
        <v>2414.98</v>
      </c>
      <c r="L25" s="15">
        <v>1900</v>
      </c>
      <c r="M25" s="15">
        <f>K25-L25</f>
        <v>514.98000000000002</v>
      </c>
      <c r="N25" s="18">
        <f>IF(L25&lt;&gt;0,IF(M25&lt;&gt;0,(IF(M25&lt;0,IF(L25&lt;0,(M25/L25)*(-1),M25/ABS(L25)),M25/ABS(L25))),0),IF(M25=0,0,(IF(M25&gt;0,1,-1))))</f>
        <v>0.27104210526315792</v>
      </c>
      <c r="O25" s="15">
        <v>2912.0500000000002</v>
      </c>
      <c r="P25" s="15">
        <f>H25-K25</f>
        <v>-514.98000000000002</v>
      </c>
      <c r="Q25" s="19">
        <v>1900</v>
      </c>
      <c r="R25" s="19">
        <v>-514.980000000004</v>
      </c>
      <c r="S25" s="19">
        <v>-0.27104210526316003</v>
      </c>
      <c r="T25" s="6"/>
    </row>
    <row r="26" spans="1:20" ht="17.25" customHeight="1">
      <c r="A26" s="24"/>
      <c r="B26" s="24"/>
      <c r="C26" s="2" t="s">
        <v>11</v>
      </c>
      <c r="D26" s="10">
        <v>337.98000000000002</v>
      </c>
      <c r="E26" s="10">
        <v>158.333333333333</v>
      </c>
      <c r="F26" s="10">
        <v>794.63</v>
      </c>
      <c r="G26" s="11" t="str">
        <f>C26</f>
        <v>(440) Subtotal Misc.</v>
      </c>
      <c r="H26" s="10">
        <v>1900</v>
      </c>
      <c r="I26" s="12">
        <v>-179.64666666666699</v>
      </c>
      <c r="J26" s="12">
        <v>-1.13461052631579</v>
      </c>
      <c r="K26" s="10">
        <v>2414.98</v>
      </c>
      <c r="L26" s="10">
        <v>1900</v>
      </c>
      <c r="M26" s="10">
        <f>K26-L26</f>
        <v>514.98000000000002</v>
      </c>
      <c r="N26" s="13">
        <f>IF(L26&lt;&gt;0,IF(M26&lt;&gt;0,(IF(M26&lt;0,IF(L26&lt;0,(M26/L26)*(-1),M26/ABS(L26)),M26/ABS(L26))),0),IF(M26=0,0,(IF(M26&gt;0,1,-1))))</f>
        <v>0.27104210526315792</v>
      </c>
      <c r="O26" s="10">
        <v>2912.0500000000002</v>
      </c>
      <c r="P26" s="10">
        <f>H26-K26</f>
        <v>-514.98000000000002</v>
      </c>
      <c r="Q26" s="14">
        <v>1900</v>
      </c>
      <c r="R26" s="14">
        <v>-514.980000000004</v>
      </c>
      <c r="S26" s="14">
        <v>-0.27104210526316003</v>
      </c>
      <c r="T26" s="42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337.98000000000002</v>
      </c>
      <c r="E28" s="10">
        <v>158.333333333333</v>
      </c>
      <c r="F28" s="10">
        <v>794.63</v>
      </c>
      <c r="G28" s="11" t="s">
        <v>71</v>
      </c>
      <c r="H28" s="10">
        <v>1900</v>
      </c>
      <c r="I28" s="12">
        <v>-179.64666666666699</v>
      </c>
      <c r="J28" s="12">
        <v>-1.13461052631579</v>
      </c>
      <c r="K28" s="10">
        <v>2414.98</v>
      </c>
      <c r="L28" s="10">
        <v>1900</v>
      </c>
      <c r="M28" s="10">
        <f>K28-L28</f>
        <v>514.98000000000002</v>
      </c>
      <c r="N28" s="13">
        <f>IF(L28&lt;&gt;0,IF(M28&lt;&gt;0,(IF(M28&lt;0,IF(L28&lt;0,(M28/L28)*(-1),M28/ABS(L28)),M28/ABS(L28))),0),IF(M28=0,0,(IF(M28&gt;0,1,-1))))</f>
        <v>0.27104210526315792</v>
      </c>
      <c r="O28" s="10">
        <v>2912.0500000000002</v>
      </c>
      <c r="P28" s="10">
        <f>H28-K28</f>
        <v>-514.98000000000002</v>
      </c>
      <c r="Q28" s="14">
        <v>1900</v>
      </c>
      <c r="R28" s="14">
        <v>-514.980000000004</v>
      </c>
      <c r="S28" s="14">
        <v>-0.27104210526316003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/>
      <c r="D31" s="15"/>
      <c r="E31" s="15"/>
      <c r="F31" s="15"/>
      <c r="G31" s="16"/>
      <c r="H31" s="15"/>
      <c r="I31" s="17"/>
      <c r="J31" s="17"/>
      <c r="K31" s="15"/>
      <c r="L31" s="15"/>
      <c r="M31" s="15"/>
      <c r="N31" s="8"/>
      <c r="O31" s="15"/>
      <c r="P31" s="15"/>
      <c r="T31" s="6"/>
    </row>
    <row r="32" spans="1:20" ht="16.5" customHeight="1">
      <c r="A32" s="4"/>
      <c r="B32" s="4"/>
      <c r="C32" s="3"/>
      <c r="D32" s="15"/>
      <c r="E32" s="15"/>
      <c r="F32" s="15"/>
      <c r="G32" s="16"/>
      <c r="H32" s="15"/>
      <c r="I32" s="17"/>
      <c r="J32" s="17"/>
      <c r="K32" s="15"/>
      <c r="L32" s="15"/>
      <c r="M32" s="15"/>
      <c r="N32" s="8"/>
      <c r="O32" s="15"/>
      <c r="P32" s="15"/>
      <c r="T32" s="6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 t="s">
        <v>32</v>
      </c>
      <c r="D34" s="15">
        <v>0</v>
      </c>
      <c r="E34" s="15">
        <v>0</v>
      </c>
      <c r="F34" s="15">
        <v>0</v>
      </c>
      <c r="G34" s="16" t="str">
        <f>C34</f>
        <v>(5400) EDITORIAL/PROOFREADING/OUTSIDE</v>
      </c>
      <c r="H34" s="15">
        <v>1500</v>
      </c>
      <c r="I34" s="17">
        <v>0</v>
      </c>
      <c r="J34" s="17">
        <v>0</v>
      </c>
      <c r="K34" s="15">
        <v>1500</v>
      </c>
      <c r="L34" s="15">
        <v>1500</v>
      </c>
      <c r="M34" s="15">
        <f>L34-K34</f>
        <v>0</v>
      </c>
      <c r="N34" s="18">
        <f>IF(L34&lt;&gt;0,IF(M34&lt;&gt;0,(IF(M34&lt;0,IF(L34&lt;0,(M34/L34)*(-1),M34/ABS(L34)),M34/ABS(L34))),0),IF(M34=0,0,(IF(M34&gt;0,1,-1))))</f>
        <v>0</v>
      </c>
      <c r="O34" s="15">
        <v>1500</v>
      </c>
      <c r="P34" s="15">
        <f>H34-K34</f>
        <v>0</v>
      </c>
      <c r="Q34" s="19">
        <v>1500</v>
      </c>
      <c r="R34" s="19">
        <v>0</v>
      </c>
      <c r="S34" s="19">
        <v>0</v>
      </c>
      <c r="T34" s="6"/>
    </row>
    <row r="35" spans="1:20" ht="17.25" customHeight="1">
      <c r="A35" s="24"/>
      <c r="B35" s="24"/>
      <c r="C35" s="2" t="s">
        <v>36</v>
      </c>
      <c r="D35" s="10">
        <v>0</v>
      </c>
      <c r="E35" s="10">
        <v>0</v>
      </c>
      <c r="F35" s="10">
        <v>0</v>
      </c>
      <c r="G35" s="11" t="str">
        <f>C35</f>
        <v>(540) Publication Related Expenses</v>
      </c>
      <c r="H35" s="10">
        <v>1500</v>
      </c>
      <c r="I35" s="12">
        <v>0</v>
      </c>
      <c r="J35" s="12">
        <v>0</v>
      </c>
      <c r="K35" s="10">
        <v>1500</v>
      </c>
      <c r="L35" s="10">
        <v>1500</v>
      </c>
      <c r="M35" s="10">
        <f>L35-K35</f>
        <v>0</v>
      </c>
      <c r="N35" s="13">
        <f>IF(L35&lt;&gt;0,IF(M35&lt;&gt;0,(IF(M35&lt;0,IF(L35&lt;0,(M35/L35)*(-1),M35/ABS(L35)),M35/ABS(L35))),0),IF(M35=0,0,(IF(M35&gt;0,1,-1))))</f>
        <v>0</v>
      </c>
      <c r="O35" s="10">
        <v>1500</v>
      </c>
      <c r="P35" s="10">
        <f>H35-K35</f>
        <v>0</v>
      </c>
      <c r="Q35" s="14">
        <v>1500</v>
      </c>
      <c r="R35" s="14">
        <v>0</v>
      </c>
      <c r="S35" s="14">
        <v>0</v>
      </c>
      <c r="T35" s="42"/>
    </row>
    <row r="36" spans="1:20" ht="16.5" customHeight="1">
      <c r="A36" s="4"/>
      <c r="B36" s="4"/>
      <c r="C36" s="3"/>
      <c r="D36" s="15"/>
      <c r="E36" s="15"/>
      <c r="F36" s="15"/>
      <c r="G36" s="16"/>
      <c r="H36" s="15"/>
      <c r="I36" s="17"/>
      <c r="J36" s="17"/>
      <c r="K36" s="15"/>
      <c r="L36" s="15"/>
      <c r="M36" s="15"/>
      <c r="N36" s="8"/>
      <c r="O36" s="15"/>
      <c r="P36" s="15"/>
      <c r="T36" s="6"/>
    </row>
    <row r="37" spans="1:20" ht="16.5" customHeight="1">
      <c r="A37" s="4"/>
      <c r="B37" s="4"/>
      <c r="C37" s="3"/>
      <c r="D37" s="15"/>
      <c r="E37" s="15"/>
      <c r="F37" s="15"/>
      <c r="G37" s="16"/>
      <c r="H37" s="15"/>
      <c r="I37" s="17"/>
      <c r="J37" s="17"/>
      <c r="K37" s="15"/>
      <c r="L37" s="15"/>
      <c r="M37" s="15"/>
      <c r="N37" s="8"/>
      <c r="O37" s="15"/>
      <c r="P37" s="15"/>
      <c r="T37" s="6"/>
    </row>
    <row r="38" spans="1:20" ht="17.25" customHeight="1">
      <c r="A38" s="24"/>
      <c r="B38" s="24"/>
      <c r="C38" s="2" t="s">
        <v>44</v>
      </c>
      <c r="D38" s="10">
        <v>0</v>
      </c>
      <c r="E38" s="10">
        <v>0</v>
      </c>
      <c r="F38" s="10">
        <v>0</v>
      </c>
      <c r="G38" s="11" t="s">
        <v>72</v>
      </c>
      <c r="H38" s="10">
        <v>1500</v>
      </c>
      <c r="I38" s="12">
        <v>0</v>
      </c>
      <c r="J38" s="12">
        <v>0</v>
      </c>
      <c r="K38" s="10">
        <v>1500</v>
      </c>
      <c r="L38" s="10">
        <v>1500</v>
      </c>
      <c r="M38" s="10">
        <f>L38-K38</f>
        <v>0</v>
      </c>
      <c r="N38" s="13">
        <f>IF(L38&lt;&gt;0,IF(M38&lt;&gt;0,(IF(M38&lt;0,IF(L38&lt;0,(M38/L38)*(-1),M38/ABS(L38)),M38/ABS(L38))),0),IF(M38=0,0,(IF(M38&gt;0,1,-1))))</f>
        <v>0</v>
      </c>
      <c r="O38" s="10">
        <v>1500</v>
      </c>
      <c r="P38" s="10">
        <f>H38-K38</f>
        <v>0</v>
      </c>
      <c r="Q38" s="14">
        <v>1500</v>
      </c>
      <c r="R38" s="14">
        <v>0</v>
      </c>
      <c r="S38" s="14">
        <v>0</v>
      </c>
      <c r="T38" s="42"/>
    </row>
    <row r="39" spans="1:20" ht="16.5" customHeight="1">
      <c r="A39" s="4"/>
      <c r="B39" s="4"/>
      <c r="C39" s="3"/>
      <c r="D39" s="15"/>
      <c r="E39" s="15"/>
      <c r="F39" s="15"/>
      <c r="G39" s="16"/>
      <c r="H39" s="15"/>
      <c r="I39" s="17"/>
      <c r="J39" s="17"/>
      <c r="K39" s="15"/>
      <c r="L39" s="15"/>
      <c r="M39" s="15"/>
      <c r="N39" s="8"/>
      <c r="O39" s="15"/>
      <c r="P39" s="15"/>
      <c r="T39" s="6"/>
    </row>
    <row r="40" spans="1:20" ht="16.5" customHeight="1">
      <c r="A40" s="4"/>
      <c r="B40" s="4"/>
      <c r="C40" s="3" t="s">
        <v>45</v>
      </c>
      <c r="D40" s="15">
        <v>0</v>
      </c>
      <c r="E40" s="15">
        <v>0</v>
      </c>
      <c r="F40" s="15">
        <v>0</v>
      </c>
      <c r="G40" s="16" t="str">
        <f>C40</f>
        <v>(5901) IUT/CPU</v>
      </c>
      <c r="H40" s="15">
        <v>0</v>
      </c>
      <c r="I40" s="17">
        <v>0</v>
      </c>
      <c r="J40" s="17">
        <v>0</v>
      </c>
      <c r="K40" s="15">
        <v>354</v>
      </c>
      <c r="L40" s="15">
        <v>0</v>
      </c>
      <c r="M40" s="15">
        <f>L40-K40</f>
        <v>-354</v>
      </c>
      <c r="N40" s="18">
        <f>IF(L40&lt;&gt;0,IF(M40&lt;&gt;0,(IF(M40&lt;0,IF(L40&lt;0,(M40/L40)*(-1),M40/ABS(L40)),M40/ABS(L40))),0),IF(M40=0,0,(IF(M40&gt;0,1,-1))))</f>
        <v>-1</v>
      </c>
      <c r="O40" s="15">
        <v>0</v>
      </c>
      <c r="P40" s="15">
        <f>H40-K40</f>
        <v>-354</v>
      </c>
      <c r="Q40" s="19">
        <v>0</v>
      </c>
      <c r="R40" s="19">
        <v>-354</v>
      </c>
      <c r="S40" s="19">
        <v>0</v>
      </c>
      <c r="T40" s="6"/>
    </row>
    <row r="41" spans="1:20" ht="16.5" customHeight="1">
      <c r="C41" s="3" t="s">
        <v>50</v>
      </c>
      <c r="D41" s="15">
        <v>0</v>
      </c>
      <c r="E41" s="15">
        <v>250</v>
      </c>
      <c r="F41" s="15">
        <v>0</v>
      </c>
      <c r="G41" s="16" t="str">
        <f>C41</f>
        <v>(5912) IUT-Copyediting/Proofreading</v>
      </c>
      <c r="H41" s="15">
        <v>3000</v>
      </c>
      <c r="I41" s="17">
        <v>250</v>
      </c>
      <c r="J41" s="17">
        <v>1</v>
      </c>
      <c r="K41" s="15">
        <v>2060</v>
      </c>
      <c r="L41" s="15">
        <v>3000</v>
      </c>
      <c r="M41" s="15">
        <f>L41-K41</f>
        <v>940</v>
      </c>
      <c r="N41" s="18">
        <f>IF(L41&lt;&gt;0,IF(M41&lt;&gt;0,(IF(M41&lt;0,IF(L41&lt;0,(M41/L41)*(-1),M41/ABS(L41)),M41/ABS(L41))),0),IF(M41=0,0,(IF(M41&gt;0,1,-1))))</f>
        <v>0.31333333333333335</v>
      </c>
      <c r="O41" s="15">
        <v>1235</v>
      </c>
      <c r="P41" s="15">
        <f>H41-K41</f>
        <v>940</v>
      </c>
      <c r="Q41" s="19">
        <v>3000</v>
      </c>
      <c r="R41" s="19">
        <v>940</v>
      </c>
      <c r="S41" s="19">
        <v>0.31333333333333302</v>
      </c>
    </row>
    <row r="42" spans="1:20" ht="13.5" hidden="1">
      <c r="A42" s="4"/>
      <c r="B42" s="4"/>
      <c r="C42" s="3" t="s">
        <v>52</v>
      </c>
      <c r="D42" s="15">
        <v>0</v>
      </c>
      <c r="E42" s="15">
        <v>250</v>
      </c>
      <c r="F42" s="15">
        <v>0</v>
      </c>
      <c r="G42" s="16" t="str">
        <f>C42</f>
        <v>(590) IUT</v>
      </c>
      <c r="H42" s="15">
        <v>3000</v>
      </c>
      <c r="I42" s="17">
        <v>250</v>
      </c>
      <c r="J42" s="17">
        <v>1</v>
      </c>
      <c r="K42" s="15">
        <v>2414</v>
      </c>
      <c r="L42" s="15">
        <v>3000</v>
      </c>
      <c r="M42" s="15">
        <f>L42-K42</f>
        <v>586</v>
      </c>
      <c r="N42" s="18">
        <f>IF(L42&lt;&gt;0,IF(M42&lt;&gt;0,(IF(M42&lt;0,IF(L42&lt;0,(M42/L42)*(-1),M42/ABS(L42)),M42/ABS(L42))),0),IF(M42=0,0,(IF(M42&gt;0,1,-1))))</f>
        <v>0.19533333333333333</v>
      </c>
      <c r="O42" s="15">
        <v>1235</v>
      </c>
      <c r="P42" s="15">
        <f>H42-K42</f>
        <v>586</v>
      </c>
      <c r="Q42" s="19">
        <v>3000</v>
      </c>
      <c r="R42" s="19">
        <v>586</v>
      </c>
      <c r="S42" s="19">
        <v>0.195333333333333</v>
      </c>
      <c r="T42" s="6"/>
    </row>
    <row r="43" spans="1:20" ht="16.5" customHeight="1">
      <c r="A43" s="4"/>
      <c r="B43" s="4"/>
      <c r="C43" s="3"/>
      <c r="D43" s="15"/>
      <c r="E43" s="15"/>
      <c r="F43" s="15"/>
      <c r="G43" s="16"/>
      <c r="H43" s="15"/>
      <c r="I43" s="17"/>
      <c r="J43" s="17"/>
      <c r="K43" s="15"/>
      <c r="L43" s="15"/>
      <c r="M43" s="15"/>
      <c r="N43" s="8"/>
      <c r="O43" s="15"/>
      <c r="P43" s="15"/>
      <c r="T43" s="6"/>
    </row>
    <row r="44" spans="1:20" ht="16.5" customHeight="1">
      <c r="A44" s="24"/>
      <c r="B44" s="24"/>
      <c r="C44" s="2" t="s">
        <v>53</v>
      </c>
      <c r="D44" s="10">
        <v>0</v>
      </c>
      <c r="E44" s="10">
        <v>250</v>
      </c>
      <c r="F44" s="10">
        <v>0</v>
      </c>
      <c r="G44" s="11" t="str">
        <f>C44</f>
        <v>(52) Total Indirect Expenses</v>
      </c>
      <c r="H44" s="10">
        <v>3000</v>
      </c>
      <c r="I44" s="12">
        <v>250</v>
      </c>
      <c r="J44" s="12">
        <v>1</v>
      </c>
      <c r="K44" s="10">
        <v>2414</v>
      </c>
      <c r="L44" s="10">
        <v>3000</v>
      </c>
      <c r="M44" s="10">
        <f>L44-K44</f>
        <v>586</v>
      </c>
      <c r="N44" s="13">
        <f>IF(L44&lt;&gt;0,IF(M44&lt;&gt;0,(IF(M44&lt;0,IF(L44&lt;0,(M44/L44)*(-1),M44/ABS(L44)),M44/ABS(L44))),0),IF(M44=0,0,(IF(M44&gt;0,1,-1))))</f>
        <v>0.19533333333333333</v>
      </c>
      <c r="O44" s="10">
        <v>1235</v>
      </c>
      <c r="P44" s="10">
        <f>H44-K44</f>
        <v>586</v>
      </c>
      <c r="Q44" s="14">
        <v>3000</v>
      </c>
      <c r="R44" s="14">
        <v>586</v>
      </c>
      <c r="S44" s="14">
        <v>0.195333333333333</v>
      </c>
      <c r="T44" s="42"/>
    </row>
    <row r="45" spans="1:20" ht="16.5" customHeight="1">
      <c r="A45" s="4"/>
      <c r="B45" s="4"/>
      <c r="C45" s="3"/>
      <c r="D45" s="15"/>
      <c r="E45" s="15"/>
      <c r="F45" s="15"/>
      <c r="G45" s="16"/>
      <c r="H45" s="15"/>
      <c r="I45" s="17"/>
      <c r="J45" s="17"/>
      <c r="K45" s="15"/>
      <c r="L45" s="15"/>
      <c r="M45" s="15"/>
      <c r="N45" s="8"/>
      <c r="O45" s="15"/>
      <c r="P45" s="15"/>
      <c r="T45" s="6"/>
    </row>
    <row r="46" spans="1:20" ht="17.25" customHeight="1">
      <c r="A46" s="24"/>
      <c r="B46" s="24"/>
      <c r="C46" s="2" t="s">
        <v>54</v>
      </c>
      <c r="D46" s="10">
        <v>0</v>
      </c>
      <c r="E46" s="10">
        <v>250</v>
      </c>
      <c r="F46" s="10">
        <v>0</v>
      </c>
      <c r="G46" s="11" t="s">
        <v>73</v>
      </c>
      <c r="H46" s="10">
        <v>4500</v>
      </c>
      <c r="I46" s="12">
        <v>250</v>
      </c>
      <c r="J46" s="12">
        <v>1</v>
      </c>
      <c r="K46" s="10">
        <v>3914</v>
      </c>
      <c r="L46" s="10">
        <v>4500</v>
      </c>
      <c r="M46" s="10">
        <f>L46-K46</f>
        <v>586</v>
      </c>
      <c r="N46" s="13">
        <f>IF(L46&lt;&gt;0,IF(M46&lt;&gt;0,(IF(M46&lt;0,IF(L46&lt;0,(M46/L46)*(-1),M46/ABS(L46)),M46/ABS(L46))),0),IF(M46=0,0,(IF(M46&gt;0,1,-1))))</f>
        <v>0.13022222222222221</v>
      </c>
      <c r="O46" s="10">
        <v>2735</v>
      </c>
      <c r="P46" s="10">
        <f>H46-K46</f>
        <v>586</v>
      </c>
      <c r="Q46" s="14">
        <v>4500</v>
      </c>
      <c r="R46" s="14">
        <v>586</v>
      </c>
      <c r="S46" s="14">
        <v>0.13022222222222199</v>
      </c>
      <c r="T46" s="42"/>
    </row>
    <row r="47" spans="1:20" ht="16.5" customHeight="1">
      <c r="A47" s="4"/>
      <c r="B47" s="4"/>
      <c r="C47" s="3"/>
      <c r="D47" s="15"/>
      <c r="E47" s="15"/>
      <c r="F47" s="15"/>
      <c r="G47" s="16"/>
      <c r="H47" s="15"/>
      <c r="I47" s="17"/>
      <c r="J47" s="17"/>
      <c r="K47" s="15"/>
      <c r="L47" s="15"/>
      <c r="M47" s="15"/>
      <c r="N47" s="8"/>
      <c r="O47" s="15"/>
      <c r="P47" s="15"/>
      <c r="T47" s="6"/>
    </row>
    <row r="48" spans="1:20" ht="17.25" customHeight="1">
      <c r="A48" s="24"/>
      <c r="B48" s="24"/>
      <c r="C48" s="2" t="s">
        <v>55</v>
      </c>
      <c r="D48" s="10">
        <v>337.98000000000002</v>
      </c>
      <c r="E48" s="10">
        <v>-91.666666666666998</v>
      </c>
      <c r="F48" s="10">
        <v>794.63</v>
      </c>
      <c r="G48" s="11" t="s">
        <v>74</v>
      </c>
      <c r="H48" s="10">
        <v>-2600</v>
      </c>
      <c r="I48" s="12">
        <v>-429.64666666666699</v>
      </c>
      <c r="J48" s="12">
        <v>4.6870545454545303</v>
      </c>
      <c r="K48" s="10">
        <v>-1499.02</v>
      </c>
      <c r="L48" s="10">
        <v>-2600</v>
      </c>
      <c r="M48" s="10">
        <f>K48-L48</f>
        <v>1100.98</v>
      </c>
      <c r="N48" s="13">
        <f>IF(L48&lt;&gt;0,IF(M48&lt;&gt;0,(IF(M48&lt;0,IF(L48&lt;0,(M48/L48)*(-1),M48/ABS(L48)),M48/ABS(L48))),0),IF(M48=0,0,(IF(M48&gt;0,1,-1))))</f>
        <v>0.42345384615384618</v>
      </c>
      <c r="O48" s="10">
        <v>177.05000000000001</v>
      </c>
      <c r="P48" s="10">
        <f>H48-K48</f>
        <v>-1100.98</v>
      </c>
      <c r="Q48" s="14">
        <v>-2600</v>
      </c>
      <c r="R48" s="14">
        <v>-1100.98</v>
      </c>
      <c r="S48" s="14">
        <v>0.42345384615384701</v>
      </c>
      <c r="T48" s="42"/>
    </row>
    <row r="49" spans="1:20" ht="16.5" customHeight="1">
      <c r="A49" s="4"/>
      <c r="B49" s="4"/>
      <c r="C49" s="3"/>
      <c r="D49" s="15"/>
      <c r="E49" s="15"/>
      <c r="F49" s="15"/>
      <c r="G49" s="16"/>
      <c r="H49" s="15"/>
      <c r="I49" s="17"/>
      <c r="J49" s="17"/>
      <c r="K49" s="15"/>
      <c r="L49" s="15"/>
      <c r="M49" s="15"/>
      <c r="N49" s="8"/>
      <c r="O49" s="15"/>
      <c r="P49" s="15"/>
      <c r="T49" s="6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7.25" customHeight="1">
      <c r="A51" s="24"/>
      <c r="B51" s="24"/>
      <c r="C51" s="2" t="s">
        <v>59</v>
      </c>
      <c r="D51" s="10">
        <v>0</v>
      </c>
      <c r="E51" s="10">
        <v>250</v>
      </c>
      <c r="F51" s="10">
        <v>0</v>
      </c>
      <c r="G51" s="11" t="s">
        <v>75</v>
      </c>
      <c r="H51" s="10">
        <v>4500</v>
      </c>
      <c r="I51" s="12">
        <v>250</v>
      </c>
      <c r="J51" s="12">
        <v>1</v>
      </c>
      <c r="K51" s="10">
        <v>3914</v>
      </c>
      <c r="L51" s="10">
        <v>4500</v>
      </c>
      <c r="M51" s="10">
        <f>L51-K51</f>
        <v>586</v>
      </c>
      <c r="N51" s="13">
        <f>IF(L51&lt;&gt;0,IF(M51&lt;&gt;0,(IF(M51&lt;0,IF(L51&lt;0,(M51/L51)*(-1),M51/ABS(L51)),M51/ABS(L51))),0),IF(M51=0,0,(IF(M51&gt;0,1,-1))))</f>
        <v>0.13022222222222221</v>
      </c>
      <c r="O51" s="10">
        <v>2735</v>
      </c>
      <c r="P51" s="10">
        <f>H51-K51</f>
        <v>586</v>
      </c>
      <c r="Q51" s="20">
        <v>4500</v>
      </c>
      <c r="R51" s="20">
        <v>586</v>
      </c>
      <c r="S51" s="20">
        <v>0.13022222222222199</v>
      </c>
      <c r="T51" s="42"/>
    </row>
    <row r="52" spans="1:20" ht="16.5" customHeight="1">
      <c r="A52" s="4"/>
      <c r="B52" s="4"/>
      <c r="C52" s="3"/>
      <c r="D52" s="15"/>
      <c r="E52" s="15"/>
      <c r="F52" s="15"/>
      <c r="G52" s="16"/>
      <c r="H52" s="15"/>
      <c r="I52" s="17"/>
      <c r="J52" s="17"/>
      <c r="K52" s="15"/>
      <c r="L52" s="15"/>
      <c r="M52" s="15"/>
      <c r="N52" s="8"/>
      <c r="O52" s="15"/>
      <c r="P52" s="15"/>
      <c r="T52" s="6"/>
    </row>
    <row r="53" spans="1:20" ht="17.25" customHeight="1">
      <c r="A53" s="24"/>
      <c r="B53" s="24"/>
      <c r="C53" s="4" t="s">
        <v>60</v>
      </c>
      <c r="D53" s="10">
        <v>337.98000000000002</v>
      </c>
      <c r="E53" s="10">
        <v>-91.666666666666998</v>
      </c>
      <c r="F53" s="10">
        <v>794.63</v>
      </c>
      <c r="G53" s="11" t="s">
        <v>76</v>
      </c>
      <c r="H53" s="10">
        <v>-2600</v>
      </c>
      <c r="I53" s="12">
        <v>-429.64666666666699</v>
      </c>
      <c r="J53" s="12">
        <v>4.6870545454545303</v>
      </c>
      <c r="K53" s="10">
        <v>-1499.02</v>
      </c>
      <c r="L53" s="10">
        <v>-2600</v>
      </c>
      <c r="M53" s="10">
        <f>K53-L53</f>
        <v>1100.98</v>
      </c>
      <c r="N53" s="13">
        <f>IF(L53&lt;&gt;0,IF(M53&lt;&gt;0,(IF(M53&lt;0,IF(L53&lt;0,(M53/L53)*(-1),M53/ABS(L53)),M53/ABS(L53))),0),IF(M53=0,0,(IF(M53&gt;0,1,-1))))</f>
        <v>0.42345384615384618</v>
      </c>
      <c r="O53" s="10">
        <v>177.05000000000001</v>
      </c>
      <c r="P53" s="10">
        <f>H53-K53</f>
        <v>-1100.98</v>
      </c>
      <c r="Q53" s="21">
        <v>-2600</v>
      </c>
      <c r="R53" s="21">
        <v>-1100.98</v>
      </c>
      <c r="S53" s="21">
        <v>0.42345384615384701</v>
      </c>
      <c r="T53" s="42"/>
    </row>
    <row r="54" spans="1:20" ht="16.5" customHeight="1">
      <c r="A54" s="4"/>
      <c r="B54" s="4"/>
      <c r="C54" s="3"/>
      <c r="D54" s="15"/>
      <c r="E54" s="15"/>
      <c r="F54" s="15"/>
      <c r="G54" s="16"/>
      <c r="H54" s="15"/>
      <c r="I54" s="17"/>
      <c r="J54" s="17"/>
      <c r="K54" s="15"/>
      <c r="L54" s="15"/>
      <c r="M54" s="15"/>
      <c r="N54" s="8"/>
      <c r="O54" s="15"/>
      <c r="P54" s="15"/>
      <c r="T54" s="6"/>
    </row>
    <row r="55" spans="1:20" ht="13.5" customHeight="1">
      <c r="A55" s="6"/>
      <c r="B55" s="6"/>
      <c r="C55" s="4"/>
      <c r="D55" s="15"/>
      <c r="E55" s="15"/>
      <c r="F55" s="15"/>
      <c r="G55" s="16" t="s">
        <v>77</v>
      </c>
      <c r="H55" s="15"/>
      <c r="I55" s="17"/>
      <c r="J55" s="17"/>
      <c r="K55" s="15"/>
      <c r="L55" s="15"/>
      <c r="M55" s="15"/>
      <c r="N55" s="8"/>
      <c r="O55" s="15"/>
      <c r="P55" s="15"/>
      <c r="Q55" s="22"/>
      <c r="R55" s="22"/>
      <c r="S55" s="22"/>
      <c r="T55" s="6"/>
    </row>
    <row r="56" spans="1:20" ht="13.5" customHeight="1">
      <c r="C56" s="2" t="s">
        <v>61</v>
      </c>
      <c r="D56" s="10">
        <v>337.98000000000002</v>
      </c>
      <c r="E56" s="10">
        <v>-91.666666666666998</v>
      </c>
      <c r="F56" s="10">
        <v>794.63</v>
      </c>
      <c r="G56" s="11" t="s">
        <v>78</v>
      </c>
      <c r="H56" s="10">
        <v>-2600</v>
      </c>
      <c r="I56" s="12">
        <v>-429.64666666666699</v>
      </c>
      <c r="J56" s="12">
        <v>4.6870545454545303</v>
      </c>
      <c r="K56" s="10">
        <v>-1499.02</v>
      </c>
      <c r="L56" s="10">
        <v>-2600</v>
      </c>
      <c r="M56" s="10">
        <f>K56-L56</f>
        <v>1100.98</v>
      </c>
      <c r="N56" s="13">
        <f>IF(L56&lt;&gt;0,IF(M56&lt;&gt;0,(IF(M56&lt;0,IF(L56&lt;0,(M56/L56)*(-1),M56/ABS(L56)),M56/ABS(L56))),0),IF(M56=0,0,(IF(M56&gt;0,1,-1))))</f>
        <v>0.42345384615384618</v>
      </c>
      <c r="O56" s="10">
        <v>177.05000000000001</v>
      </c>
      <c r="P56" s="10">
        <f>H56-K56</f>
        <v>-1100.98</v>
      </c>
      <c r="Q56" s="20">
        <v>-2600</v>
      </c>
      <c r="R56" s="20">
        <v>-1100.98</v>
      </c>
      <c r="S56" s="20">
        <v>0.42345384615384701</v>
      </c>
    </row>
    <row r="57" spans="1:20" ht="13.5" customHeight="1">
      <c r="C57" s="2" t="s">
        <v>62</v>
      </c>
      <c r="D57" s="10">
        <v>337.98000000000002</v>
      </c>
      <c r="E57" s="10">
        <v>-91.666666666666998</v>
      </c>
      <c r="F57" s="10">
        <v>794.63</v>
      </c>
      <c r="G57" s="11" t="s">
        <v>79</v>
      </c>
      <c r="H57" s="10">
        <v>-2600</v>
      </c>
      <c r="I57" s="12">
        <v>-429.64666666666699</v>
      </c>
      <c r="J57" s="12">
        <v>4.6870545454545303</v>
      </c>
      <c r="K57" s="10">
        <v>-1499.02</v>
      </c>
      <c r="L57" s="10">
        <v>-2600</v>
      </c>
      <c r="M57" s="10">
        <f>K57-L57</f>
        <v>1100.98</v>
      </c>
      <c r="N57" s="13">
        <f>IF(L57&lt;&gt;0,IF(M57&lt;&gt;0,(IF(M57&lt;0,IF(L57&lt;0,(M57/L57)*(-1),M57/ABS(L57)),M57/ABS(L57))),0),IF(M57=0,0,(IF(M57&gt;0,1,-1))))</f>
        <v>0.42345384615384618</v>
      </c>
      <c r="O57" s="10">
        <v>177.05000000000001</v>
      </c>
      <c r="P57" s="10">
        <f>H57-K57</f>
        <v>-1100.98</v>
      </c>
      <c r="Q57" s="20">
        <v>-2600</v>
      </c>
      <c r="R57" s="20">
        <v>-1100.98</v>
      </c>
      <c r="S57" s="20">
        <v>0.42345384615384701</v>
      </c>
    </row>
    <row r="58" spans="1:20" ht="16.5" customHeight="1">
      <c r="A58" s="4"/>
      <c r="B58" s="4"/>
      <c r="C58" s="4"/>
      <c r="D58" s="6"/>
      <c r="E58" s="6"/>
      <c r="F58" s="6"/>
      <c r="G58" s="6"/>
      <c r="I58" s="4"/>
      <c r="J58" s="4"/>
      <c r="N58" s="8"/>
      <c r="O58" s="6"/>
      <c r="P58" s="6"/>
      <c r="T58" s="6"/>
    </row>
    <row r="59" spans="1:20" ht="16.5" customHeight="1">
      <c r="A59" s="4"/>
      <c r="B59" s="4"/>
      <c r="C59" s="4"/>
      <c r="D59" s="6"/>
      <c r="E59" s="6"/>
      <c r="F59" s="6"/>
      <c r="G59" s="6"/>
      <c r="I59" s="4"/>
      <c r="J59" s="4"/>
      <c r="N59" s="8"/>
      <c r="O59" s="6"/>
      <c r="P59" s="6"/>
      <c r="T59" s="6"/>
    </row>
    <row r="60" spans="1:20" ht="13.5" customHeight="1"/>
    <row r="61" spans="1:20" ht="13.5" customHeight="1"/>
    <row r="62" spans="1:20" ht="13.5" customHeight="1"/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1:20" ht="13.5" customHeight="1"/>
    <row r="95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80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92</v>
      </c>
      <c r="T1" s="6"/>
    </row>
    <row r="2" spans="1:20" ht="18.75" customHeight="1">
      <c r="A2" s="4"/>
      <c r="B2" s="4"/>
      <c r="C2" s="4" t="s">
        <v>81</v>
      </c>
      <c r="E2" s="46"/>
      <c r="F2" s="46"/>
      <c r="H2" s="30"/>
      <c r="I2" s="33"/>
      <c r="J2" s="33"/>
      <c r="K2" s="30" t="s">
        <v>87</v>
      </c>
      <c r="L2" s="30"/>
      <c r="M2" s="30"/>
      <c r="N2" s="38"/>
      <c r="O2" s="41" t="s">
        <v>119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82</v>
      </c>
      <c r="D3" s="45" t="str">
        <f>D6</f>
        <v>Fund: OPERATING/DIVISIONS FUND (12): 12</v>
      </c>
      <c r="H3" s="45"/>
      <c r="I3" s="34"/>
      <c r="J3" s="34"/>
      <c r="K3" s="45" t="s">
        <v>91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ASSOC-NEWSLETTER: 412-5231</v>
      </c>
      <c r="H4" s="31"/>
      <c r="I4" s="35"/>
      <c r="J4" s="35"/>
      <c r="K4" s="31" t="str">
        <f>"For the "&amp;MID(C3,6,2)&amp;" Months Ending "&amp;C2</f>
        <v>For the 12 Months Ending August 2018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83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122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86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August 2018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64</v>
      </c>
      <c r="E13" s="28" t="s">
        <v>65</v>
      </c>
      <c r="F13" s="28" t="s">
        <v>85</v>
      </c>
      <c r="G13" s="29"/>
      <c r="H13" s="28" t="s">
        <v>67</v>
      </c>
      <c r="I13" s="23"/>
      <c r="J13" s="23"/>
      <c r="K13" s="28" t="s">
        <v>64</v>
      </c>
      <c r="L13" s="28" t="s">
        <v>65</v>
      </c>
      <c r="M13" s="28" t="s">
        <v>68</v>
      </c>
      <c r="N13" s="18" t="s">
        <v>69</v>
      </c>
      <c r="O13" s="28" t="s">
        <v>85</v>
      </c>
      <c r="P13" s="28" t="s">
        <v>89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64</v>
      </c>
      <c r="G14" s="29"/>
      <c r="H14" s="28"/>
      <c r="I14" s="23"/>
      <c r="J14" s="23"/>
      <c r="K14" s="28"/>
      <c r="L14" s="28"/>
      <c r="M14" s="28"/>
      <c r="N14" s="18"/>
      <c r="O14" s="28" t="s">
        <v>64</v>
      </c>
      <c r="P14" s="28" t="s">
        <v>90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63</v>
      </c>
      <c r="E15" s="5" t="s">
        <v>63</v>
      </c>
      <c r="F15" s="5" t="s">
        <v>63</v>
      </c>
      <c r="G15" s="6"/>
      <c r="H15" s="5" t="s">
        <v>63</v>
      </c>
      <c r="I15" s="7" t="s">
        <v>63</v>
      </c>
      <c r="J15" s="7" t="s">
        <v>63</v>
      </c>
      <c r="K15" s="5" t="s">
        <v>70</v>
      </c>
      <c r="L15" s="5" t="s">
        <v>70</v>
      </c>
      <c r="N15" s="8"/>
      <c r="O15" s="5" t="s">
        <v>70</v>
      </c>
      <c r="P15" s="6"/>
      <c r="Q15" s="9" t="s">
        <v>70</v>
      </c>
      <c r="R15" s="9" t="s">
        <v>70</v>
      </c>
      <c r="S15" s="9" t="s">
        <v>70</v>
      </c>
      <c r="T15" s="6"/>
    </row>
    <row r="16" spans="1:20" ht="13.5" hidden="1">
      <c r="A16" s="4"/>
      <c r="B16" s="4"/>
      <c r="C16" s="4"/>
      <c r="D16" s="5" t="s">
        <v>64</v>
      </c>
      <c r="E16" s="5" t="s">
        <v>65</v>
      </c>
      <c r="F16" s="5" t="s">
        <v>66</v>
      </c>
      <c r="G16" s="6"/>
      <c r="H16" s="5" t="s">
        <v>67</v>
      </c>
      <c r="I16" s="7" t="s">
        <v>68</v>
      </c>
      <c r="J16" s="7" t="s">
        <v>69</v>
      </c>
      <c r="K16" s="5" t="s">
        <v>64</v>
      </c>
      <c r="L16" s="5" t="s">
        <v>65</v>
      </c>
      <c r="N16" s="8"/>
      <c r="O16" s="5" t="s">
        <v>66</v>
      </c>
      <c r="P16" s="6"/>
      <c r="Q16" s="9" t="s">
        <v>67</v>
      </c>
      <c r="R16" s="9" t="s">
        <v>68</v>
      </c>
      <c r="S16" s="9" t="s">
        <v>69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 t="s">
        <v>5</v>
      </c>
      <c r="D22" s="15">
        <v>3844.8000000000002</v>
      </c>
      <c r="E22" s="15">
        <v>1666.6666666666699</v>
      </c>
      <c r="F22" s="15">
        <v>988</v>
      </c>
      <c r="G22" s="16" t="str">
        <f>C22</f>
        <v>(4142) ADVERTISING/CLASSIFIED</v>
      </c>
      <c r="H22" s="15">
        <v>20000</v>
      </c>
      <c r="I22" s="17">
        <v>-2178.13333333333</v>
      </c>
      <c r="J22" s="17">
        <v>-1.30688</v>
      </c>
      <c r="K22" s="15">
        <v>20871.200000000001</v>
      </c>
      <c r="L22" s="15">
        <v>20000</v>
      </c>
      <c r="M22" s="15">
        <f>K22-L22</f>
        <v>871.20000000000073</v>
      </c>
      <c r="N22" s="18">
        <f>IF(L22&lt;&gt;0,IF(M22&lt;&gt;0,(IF(M22&lt;0,IF(L22&lt;0,(M22/L22)*(-1),M22/ABS(L22)),M22/ABS(L22))),0),IF(M22=0,0,(IF(M22&gt;0,1,-1))))</f>
        <v>0.043560000000000036</v>
      </c>
      <c r="O22" s="15">
        <v>20322.799999999999</v>
      </c>
      <c r="P22" s="15">
        <f>H22-K22</f>
        <v>-871.20000000000073</v>
      </c>
      <c r="Q22" s="19">
        <v>20000</v>
      </c>
      <c r="R22" s="19">
        <v>-871.19999999995298</v>
      </c>
      <c r="S22" s="19">
        <v>-0.043559999999997601</v>
      </c>
      <c r="T22" s="6"/>
    </row>
    <row r="23" spans="1:20" ht="17.25" customHeight="1">
      <c r="A23" s="24"/>
      <c r="B23" s="24"/>
      <c r="C23" s="2" t="s">
        <v>6</v>
      </c>
      <c r="D23" s="10">
        <v>3844.8000000000002</v>
      </c>
      <c r="E23" s="10">
        <v>1666.6666666666699</v>
      </c>
      <c r="F23" s="10">
        <v>988</v>
      </c>
      <c r="G23" s="11" t="str">
        <f>C23</f>
        <v>(414) Subtotal Advertising</v>
      </c>
      <c r="H23" s="10">
        <v>20000</v>
      </c>
      <c r="I23" s="12">
        <v>-2178.13333333333</v>
      </c>
      <c r="J23" s="12">
        <v>-1.30688</v>
      </c>
      <c r="K23" s="10">
        <v>20871.200000000001</v>
      </c>
      <c r="L23" s="10">
        <v>20000</v>
      </c>
      <c r="M23" s="10">
        <f>K23-L23</f>
        <v>871.20000000000073</v>
      </c>
      <c r="N23" s="13">
        <f>IF(L23&lt;&gt;0,IF(M23&lt;&gt;0,(IF(M23&lt;0,IF(L23&lt;0,(M23/L23)*(-1),M23/ABS(L23)),M23/ABS(L23))),0),IF(M23=0,0,(IF(M23&gt;0,1,-1))))</f>
        <v>0.043560000000000036</v>
      </c>
      <c r="O23" s="10">
        <v>20322.799999999999</v>
      </c>
      <c r="P23" s="10">
        <f>H23-K23</f>
        <v>-871.20000000000073</v>
      </c>
      <c r="Q23" s="14">
        <v>20000</v>
      </c>
      <c r="R23" s="14">
        <v>-871.19999999995696</v>
      </c>
      <c r="S23" s="14">
        <v>-0.043559999999997802</v>
      </c>
      <c r="T23" s="42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/>
      <c r="D25" s="15"/>
      <c r="E25" s="15"/>
      <c r="F25" s="15"/>
      <c r="G25" s="16"/>
      <c r="H25" s="15"/>
      <c r="I25" s="17"/>
      <c r="J25" s="17"/>
      <c r="K25" s="15"/>
      <c r="L25" s="15"/>
      <c r="M25" s="15"/>
      <c r="N25" s="8"/>
      <c r="O25" s="15"/>
      <c r="P25" s="15"/>
      <c r="T25" s="6"/>
    </row>
    <row r="26" spans="1:20" ht="16.5" customHeight="1">
      <c r="A26" s="4"/>
      <c r="B26" s="4"/>
      <c r="C26" s="3"/>
      <c r="D26" s="15"/>
      <c r="E26" s="15"/>
      <c r="F26" s="15"/>
      <c r="G26" s="16"/>
      <c r="H26" s="15"/>
      <c r="I26" s="17"/>
      <c r="J26" s="17"/>
      <c r="K26" s="15"/>
      <c r="L26" s="15"/>
      <c r="M26" s="15"/>
      <c r="N26" s="8"/>
      <c r="O26" s="15"/>
      <c r="P26" s="15"/>
      <c r="T26" s="6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3844.8000000000002</v>
      </c>
      <c r="E28" s="10">
        <v>1666.6666666666699</v>
      </c>
      <c r="F28" s="10">
        <v>988</v>
      </c>
      <c r="G28" s="11" t="s">
        <v>71</v>
      </c>
      <c r="H28" s="10">
        <v>20000</v>
      </c>
      <c r="I28" s="12">
        <v>-2178.13333333333</v>
      </c>
      <c r="J28" s="12">
        <v>-1.30688</v>
      </c>
      <c r="K28" s="10">
        <v>20871.200000000001</v>
      </c>
      <c r="L28" s="10">
        <v>20000</v>
      </c>
      <c r="M28" s="10">
        <f>K28-L28</f>
        <v>871.20000000000073</v>
      </c>
      <c r="N28" s="13">
        <f>IF(L28&lt;&gt;0,IF(M28&lt;&gt;0,(IF(M28&lt;0,IF(L28&lt;0,(M28/L28)*(-1),M28/ABS(L28)),M28/ABS(L28))),0),IF(M28=0,0,(IF(M28&gt;0,1,-1))))</f>
        <v>0.043560000000000036</v>
      </c>
      <c r="O28" s="10">
        <v>20322.799999999999</v>
      </c>
      <c r="P28" s="10">
        <f>H28-K28</f>
        <v>-871.20000000000073</v>
      </c>
      <c r="Q28" s="14">
        <v>20000</v>
      </c>
      <c r="R28" s="14">
        <v>-871.19999999995696</v>
      </c>
      <c r="S28" s="14">
        <v>-0.043559999999997802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 t="s">
        <v>17</v>
      </c>
      <c r="D31" s="15">
        <v>153.97999999999999</v>
      </c>
      <c r="E31" s="15">
        <v>47.5</v>
      </c>
      <c r="F31" s="15">
        <v>28.16</v>
      </c>
      <c r="G31" s="16" t="str">
        <f>C31</f>
        <v>(5122) BANK S/C</v>
      </c>
      <c r="H31" s="15">
        <v>570</v>
      </c>
      <c r="I31" s="17">
        <v>-106.48</v>
      </c>
      <c r="J31" s="17">
        <v>-2.2416842105263202</v>
      </c>
      <c r="K31" s="15">
        <v>587.82000000000005</v>
      </c>
      <c r="L31" s="15">
        <v>570</v>
      </c>
      <c r="M31" s="15">
        <f>L31-K31</f>
        <v>-17.82000000000005</v>
      </c>
      <c r="N31" s="18">
        <f>IF(L31&lt;&gt;0,IF(M31&lt;&gt;0,(IF(M31&lt;0,IF(L31&lt;0,(M31/L31)*(-1),M31/ABS(L31)),M31/ABS(L31))),0),IF(M31=0,0,(IF(M31&gt;0,1,-1))))</f>
        <v>-0.03126315789473693</v>
      </c>
      <c r="O31" s="15">
        <v>538.69000000000005</v>
      </c>
      <c r="P31" s="15">
        <f>H31-K31</f>
        <v>-17.82000000000005</v>
      </c>
      <c r="Q31" s="19">
        <v>570</v>
      </c>
      <c r="R31" s="19">
        <v>-17.819999999999901</v>
      </c>
      <c r="S31" s="19">
        <v>-0.031263157894736701</v>
      </c>
      <c r="T31" s="6"/>
    </row>
    <row r="32" spans="1:20" ht="17.25" customHeight="1">
      <c r="A32" s="24"/>
      <c r="B32" s="24"/>
      <c r="C32" s="2" t="s">
        <v>19</v>
      </c>
      <c r="D32" s="10">
        <v>153.97999999999999</v>
      </c>
      <c r="E32" s="10">
        <v>47.5</v>
      </c>
      <c r="F32" s="10">
        <v>28.16</v>
      </c>
      <c r="G32" s="11" t="str">
        <f>C32</f>
        <v>(510) Outside Services</v>
      </c>
      <c r="H32" s="10">
        <v>570</v>
      </c>
      <c r="I32" s="12">
        <v>-106.48</v>
      </c>
      <c r="J32" s="12">
        <v>-2.2416842105263202</v>
      </c>
      <c r="K32" s="10">
        <v>587.82000000000005</v>
      </c>
      <c r="L32" s="10">
        <v>570</v>
      </c>
      <c r="M32" s="10">
        <f>L32-K32</f>
        <v>-17.82000000000005</v>
      </c>
      <c r="N32" s="13">
        <f>IF(L32&lt;&gt;0,IF(M32&lt;&gt;0,(IF(M32&lt;0,IF(L32&lt;0,(M32/L32)*(-1),M32/ABS(L32)),M32/ABS(L32))),0),IF(M32=0,0,(IF(M32&gt;0,1,-1))))</f>
        <v>-0.03126315789473693</v>
      </c>
      <c r="O32" s="10">
        <v>538.69000000000005</v>
      </c>
      <c r="P32" s="10">
        <f>H32-K32</f>
        <v>-17.82000000000005</v>
      </c>
      <c r="Q32" s="14">
        <v>570</v>
      </c>
      <c r="R32" s="14">
        <v>-17.819999999999901</v>
      </c>
      <c r="S32" s="14">
        <v>-0.031263157894736701</v>
      </c>
      <c r="T32" s="42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/>
      <c r="D34" s="15"/>
      <c r="E34" s="15"/>
      <c r="F34" s="15"/>
      <c r="G34" s="16"/>
      <c r="H34" s="15"/>
      <c r="I34" s="17"/>
      <c r="J34" s="17"/>
      <c r="K34" s="15"/>
      <c r="L34" s="15"/>
      <c r="M34" s="15"/>
      <c r="N34" s="8"/>
      <c r="O34" s="15"/>
      <c r="P34" s="15"/>
      <c r="T34" s="6"/>
    </row>
    <row r="35" spans="1:20" ht="16.5" customHeight="1">
      <c r="A35" s="4"/>
      <c r="B35" s="4"/>
      <c r="C35" s="3"/>
      <c r="D35" s="15"/>
      <c r="E35" s="15"/>
      <c r="F35" s="15"/>
      <c r="G35" s="16"/>
      <c r="H35" s="15"/>
      <c r="I35" s="17"/>
      <c r="J35" s="17"/>
      <c r="K35" s="15"/>
      <c r="L35" s="15"/>
      <c r="M35" s="15"/>
      <c r="N35" s="8"/>
      <c r="O35" s="15"/>
      <c r="P35" s="15"/>
      <c r="T35" s="6"/>
    </row>
    <row r="36" spans="1:20" ht="16.5" customHeight="1">
      <c r="A36" s="4"/>
      <c r="B36" s="4"/>
      <c r="C36" s="3" t="s">
        <v>32</v>
      </c>
      <c r="D36" s="15">
        <v>0</v>
      </c>
      <c r="E36" s="15">
        <v>0</v>
      </c>
      <c r="F36" s="15">
        <v>0</v>
      </c>
      <c r="G36" s="16" t="str">
        <f>C36</f>
        <v>(5400) EDITORIAL/PROOFREADING/OUTSIDE</v>
      </c>
      <c r="H36" s="15">
        <v>0</v>
      </c>
      <c r="I36" s="17">
        <v>0</v>
      </c>
      <c r="J36" s="17">
        <v>0</v>
      </c>
      <c r="K36" s="15">
        <v>0</v>
      </c>
      <c r="L36" s="15">
        <v>0</v>
      </c>
      <c r="M36" s="15">
        <f>L36-K36</f>
        <v>0</v>
      </c>
      <c r="N36" s="18">
        <f>IF(L36&lt;&gt;0,IF(M36&lt;&gt;0,(IF(M36&lt;0,IF(L36&lt;0,(M36/L36)*(-1),M36/ABS(L36)),M36/ABS(L36))),0),IF(M36=0,0,(IF(M36&gt;0,1,-1))))</f>
        <v>0</v>
      </c>
      <c r="O36" s="15">
        <v>1500</v>
      </c>
      <c r="P36" s="15">
        <f>H36-K36</f>
        <v>0</v>
      </c>
      <c r="Q36" s="19">
        <v>0</v>
      </c>
      <c r="R36" s="19">
        <v>0</v>
      </c>
      <c r="S36" s="19">
        <v>0</v>
      </c>
      <c r="T36" s="6"/>
    </row>
    <row r="37" spans="1:20" ht="16.5" customHeight="1">
      <c r="C37" s="3" t="s">
        <v>34</v>
      </c>
      <c r="D37" s="15">
        <v>0</v>
      </c>
      <c r="E37" s="15">
        <v>0</v>
      </c>
      <c r="F37" s="15">
        <v>0</v>
      </c>
      <c r="G37" s="16" t="str">
        <f>C37</f>
        <v>(5430) WEB OPERATING EXPENSES</v>
      </c>
      <c r="H37" s="15">
        <v>0</v>
      </c>
      <c r="I37" s="17">
        <v>0</v>
      </c>
      <c r="J37" s="17">
        <v>0</v>
      </c>
      <c r="K37" s="15">
        <v>73.920000000000002</v>
      </c>
      <c r="L37" s="15">
        <v>0</v>
      </c>
      <c r="M37" s="15">
        <f>L37-K37</f>
        <v>-73.920000000000002</v>
      </c>
      <c r="N37" s="18">
        <f>IF(L37&lt;&gt;0,IF(M37&lt;&gt;0,(IF(M37&lt;0,IF(L37&lt;0,(M37/L37)*(-1),M37/ABS(L37)),M37/ABS(L37))),0),IF(M37=0,0,(IF(M37&gt;0,1,-1))))</f>
        <v>-1</v>
      </c>
      <c r="O37" s="15">
        <v>0</v>
      </c>
      <c r="P37" s="15">
        <f>H37-K37</f>
        <v>-73.920000000000002</v>
      </c>
      <c r="Q37" s="19">
        <v>0</v>
      </c>
      <c r="R37" s="19">
        <v>-73.920000000000002</v>
      </c>
      <c r="S37" s="19">
        <v>0</v>
      </c>
    </row>
    <row r="38" spans="1:20" ht="17.25" customHeight="1">
      <c r="A38" s="24"/>
      <c r="B38" s="24"/>
      <c r="C38" s="2" t="s">
        <v>36</v>
      </c>
      <c r="D38" s="10">
        <v>0</v>
      </c>
      <c r="E38" s="10">
        <v>0</v>
      </c>
      <c r="F38" s="10">
        <v>0</v>
      </c>
      <c r="G38" s="11" t="str">
        <f>C38</f>
        <v>(540) Publication Related Expenses</v>
      </c>
      <c r="H38" s="10">
        <v>0</v>
      </c>
      <c r="I38" s="12">
        <v>0</v>
      </c>
      <c r="J38" s="12">
        <v>0</v>
      </c>
      <c r="K38" s="10">
        <v>73.920000000000002</v>
      </c>
      <c r="L38" s="10">
        <v>0</v>
      </c>
      <c r="M38" s="10">
        <f>L38-K38</f>
        <v>-73.920000000000002</v>
      </c>
      <c r="N38" s="13">
        <f>IF(L38&lt;&gt;0,IF(M38&lt;&gt;0,(IF(M38&lt;0,IF(L38&lt;0,(M38/L38)*(-1),M38/ABS(L38)),M38/ABS(L38))),0),IF(M38=0,0,(IF(M38&gt;0,1,-1))))</f>
        <v>-1</v>
      </c>
      <c r="O38" s="10">
        <v>1500</v>
      </c>
      <c r="P38" s="10">
        <f>H38-K38</f>
        <v>-73.920000000000002</v>
      </c>
      <c r="Q38" s="14">
        <v>0</v>
      </c>
      <c r="R38" s="14">
        <v>-73.920000000000002</v>
      </c>
      <c r="S38" s="14">
        <v>0</v>
      </c>
      <c r="T38" s="42"/>
    </row>
    <row r="39" spans="1:20" ht="16.5" customHeight="1">
      <c r="A39" s="4"/>
      <c r="B39" s="4"/>
      <c r="C39" s="3"/>
      <c r="D39" s="15"/>
      <c r="E39" s="15"/>
      <c r="F39" s="15"/>
      <c r="G39" s="16"/>
      <c r="H39" s="15"/>
      <c r="I39" s="17"/>
      <c r="J39" s="17"/>
      <c r="K39" s="15"/>
      <c r="L39" s="15"/>
      <c r="M39" s="15"/>
      <c r="N39" s="8"/>
      <c r="O39" s="15"/>
      <c r="P39" s="15"/>
      <c r="T39" s="6"/>
    </row>
    <row r="40" spans="1:20" ht="16.5" customHeight="1">
      <c r="A40" s="4"/>
      <c r="B40" s="4"/>
      <c r="C40" s="3"/>
      <c r="D40" s="15"/>
      <c r="E40" s="15"/>
      <c r="F40" s="15"/>
      <c r="G40" s="16"/>
      <c r="H40" s="15"/>
      <c r="I40" s="17"/>
      <c r="J40" s="17"/>
      <c r="K40" s="15"/>
      <c r="L40" s="15"/>
      <c r="M40" s="15"/>
      <c r="N40" s="8"/>
      <c r="O40" s="15"/>
      <c r="P40" s="15"/>
      <c r="T40" s="6"/>
    </row>
    <row r="41" spans="1:20" ht="17.25" customHeight="1">
      <c r="A41" s="24"/>
      <c r="B41" s="24"/>
      <c r="C41" s="2" t="s">
        <v>44</v>
      </c>
      <c r="D41" s="10">
        <v>153.97999999999999</v>
      </c>
      <c r="E41" s="10">
        <v>47.5</v>
      </c>
      <c r="F41" s="10">
        <v>28.16</v>
      </c>
      <c r="G41" s="11" t="s">
        <v>72</v>
      </c>
      <c r="H41" s="10">
        <v>570</v>
      </c>
      <c r="I41" s="12">
        <v>-106.48</v>
      </c>
      <c r="J41" s="12">
        <v>-2.2416842105263202</v>
      </c>
      <c r="K41" s="10">
        <v>661.74000000000001</v>
      </c>
      <c r="L41" s="10">
        <v>570</v>
      </c>
      <c r="M41" s="10">
        <f>L41-K41</f>
        <v>-91.740000000000009</v>
      </c>
      <c r="N41" s="13">
        <f>IF(L41&lt;&gt;0,IF(M41&lt;&gt;0,(IF(M41&lt;0,IF(L41&lt;0,(M41/L41)*(-1),M41/ABS(L41)),M41/ABS(L41))),0),IF(M41=0,0,(IF(M41&gt;0,1,-1))))</f>
        <v>-0.16094736842105264</v>
      </c>
      <c r="O41" s="10">
        <v>2038.6900000000001</v>
      </c>
      <c r="P41" s="10">
        <f>H41-K41</f>
        <v>-91.740000000000009</v>
      </c>
      <c r="Q41" s="14">
        <v>570</v>
      </c>
      <c r="R41" s="14">
        <v>-91.739999999999895</v>
      </c>
      <c r="S41" s="14">
        <v>-0.16094736842105201</v>
      </c>
      <c r="T41" s="42"/>
    </row>
    <row r="42" spans="1:20" ht="16.5" customHeight="1">
      <c r="A42" s="4"/>
      <c r="B42" s="4"/>
      <c r="C42" s="3"/>
      <c r="D42" s="15"/>
      <c r="E42" s="15"/>
      <c r="F42" s="15"/>
      <c r="G42" s="16"/>
      <c r="H42" s="15"/>
      <c r="I42" s="17"/>
      <c r="J42" s="17"/>
      <c r="K42" s="15"/>
      <c r="L42" s="15"/>
      <c r="M42" s="15"/>
      <c r="N42" s="8"/>
      <c r="O42" s="15"/>
      <c r="P42" s="15"/>
      <c r="T42" s="6"/>
    </row>
    <row r="43" spans="1:20" ht="16.5" customHeight="1">
      <c r="A43" s="4"/>
      <c r="B43" s="4"/>
      <c r="C43" s="3" t="s">
        <v>49</v>
      </c>
      <c r="D43" s="15">
        <v>0</v>
      </c>
      <c r="E43" s="15">
        <v>0</v>
      </c>
      <c r="F43" s="15">
        <v>0</v>
      </c>
      <c r="G43" s="16" t="str">
        <f>C43</f>
        <v>(5910) IUT/REPRO CTR</v>
      </c>
      <c r="H43" s="15">
        <v>15</v>
      </c>
      <c r="I43" s="17">
        <v>0</v>
      </c>
      <c r="J43" s="17">
        <v>0</v>
      </c>
      <c r="K43" s="15">
        <v>0</v>
      </c>
      <c r="L43" s="15">
        <v>15</v>
      </c>
      <c r="M43" s="15">
        <f>L43-K43</f>
        <v>15</v>
      </c>
      <c r="N43" s="18">
        <f>IF(L43&lt;&gt;0,IF(M43&lt;&gt;0,(IF(M43&lt;0,IF(L43&lt;0,(M43/L43)*(-1),M43/ABS(L43)),M43/ABS(L43))),0),IF(M43=0,0,(IF(M43&gt;0,1,-1))))</f>
        <v>1</v>
      </c>
      <c r="O43" s="15">
        <v>0</v>
      </c>
      <c r="P43" s="15">
        <f>H43-K43</f>
        <v>15</v>
      </c>
      <c r="Q43" s="19">
        <v>15</v>
      </c>
      <c r="R43" s="19">
        <v>15</v>
      </c>
      <c r="S43" s="19">
        <v>1</v>
      </c>
      <c r="T43" s="6"/>
    </row>
    <row r="44" spans="1:20" ht="13.5" hidden="1">
      <c r="A44" s="4"/>
      <c r="B44" s="4"/>
      <c r="C44" s="3" t="s">
        <v>52</v>
      </c>
      <c r="D44" s="15">
        <v>0</v>
      </c>
      <c r="E44" s="15">
        <v>0</v>
      </c>
      <c r="F44" s="15">
        <v>0</v>
      </c>
      <c r="G44" s="16" t="str">
        <f>C44</f>
        <v>(590) IUT</v>
      </c>
      <c r="H44" s="15">
        <v>15</v>
      </c>
      <c r="I44" s="17">
        <v>0</v>
      </c>
      <c r="J44" s="17">
        <v>0</v>
      </c>
      <c r="K44" s="15">
        <v>0</v>
      </c>
      <c r="L44" s="15">
        <v>15</v>
      </c>
      <c r="M44" s="15">
        <f>L44-K44</f>
        <v>15</v>
      </c>
      <c r="N44" s="18">
        <f>IF(L44&lt;&gt;0,IF(M44&lt;&gt;0,(IF(M44&lt;0,IF(L44&lt;0,(M44/L44)*(-1),M44/ABS(L44)),M44/ABS(L44))),0),IF(M44=0,0,(IF(M44&gt;0,1,-1))))</f>
        <v>1</v>
      </c>
      <c r="O44" s="15">
        <v>0</v>
      </c>
      <c r="P44" s="15">
        <f>H44-K44</f>
        <v>15</v>
      </c>
      <c r="Q44" s="19">
        <v>15</v>
      </c>
      <c r="R44" s="19">
        <v>15</v>
      </c>
      <c r="S44" s="19">
        <v>1</v>
      </c>
      <c r="T44" s="6"/>
    </row>
    <row r="45" spans="1:20" ht="16.5" customHeight="1">
      <c r="A45" s="4"/>
      <c r="B45" s="4"/>
      <c r="C45" s="3"/>
      <c r="D45" s="15"/>
      <c r="E45" s="15"/>
      <c r="F45" s="15"/>
      <c r="G45" s="16"/>
      <c r="H45" s="15"/>
      <c r="I45" s="17"/>
      <c r="J45" s="17"/>
      <c r="K45" s="15"/>
      <c r="L45" s="15"/>
      <c r="M45" s="15"/>
      <c r="N45" s="8"/>
      <c r="O45" s="15"/>
      <c r="P45" s="15"/>
      <c r="T45" s="6"/>
    </row>
    <row r="46" spans="1:20" ht="16.5" customHeight="1">
      <c r="A46" s="24"/>
      <c r="B46" s="24"/>
      <c r="C46" s="2" t="s">
        <v>53</v>
      </c>
      <c r="D46" s="10">
        <v>0</v>
      </c>
      <c r="E46" s="10">
        <v>0</v>
      </c>
      <c r="F46" s="10">
        <v>0</v>
      </c>
      <c r="G46" s="11" t="str">
        <f>C46</f>
        <v>(52) Total Indirect Expenses</v>
      </c>
      <c r="H46" s="10">
        <v>15</v>
      </c>
      <c r="I46" s="12">
        <v>0</v>
      </c>
      <c r="J46" s="12">
        <v>0</v>
      </c>
      <c r="K46" s="10">
        <v>0</v>
      </c>
      <c r="L46" s="10">
        <v>15</v>
      </c>
      <c r="M46" s="10">
        <f>L46-K46</f>
        <v>15</v>
      </c>
      <c r="N46" s="13">
        <f>IF(L46&lt;&gt;0,IF(M46&lt;&gt;0,(IF(M46&lt;0,IF(L46&lt;0,(M46/L46)*(-1),M46/ABS(L46)),M46/ABS(L46))),0),IF(M46=0,0,(IF(M46&gt;0,1,-1))))</f>
        <v>1</v>
      </c>
      <c r="O46" s="10">
        <v>0</v>
      </c>
      <c r="P46" s="10">
        <f>H46-K46</f>
        <v>15</v>
      </c>
      <c r="Q46" s="14">
        <v>15</v>
      </c>
      <c r="R46" s="14">
        <v>15</v>
      </c>
      <c r="S46" s="14">
        <v>1</v>
      </c>
      <c r="T46" s="42"/>
    </row>
    <row r="47" spans="1:20" ht="16.5" customHeight="1">
      <c r="A47" s="4"/>
      <c r="B47" s="4"/>
      <c r="C47" s="3"/>
      <c r="D47" s="15"/>
      <c r="E47" s="15"/>
      <c r="F47" s="15"/>
      <c r="G47" s="16"/>
      <c r="H47" s="15"/>
      <c r="I47" s="17"/>
      <c r="J47" s="17"/>
      <c r="K47" s="15"/>
      <c r="L47" s="15"/>
      <c r="M47" s="15"/>
      <c r="N47" s="8"/>
      <c r="O47" s="15"/>
      <c r="P47" s="15"/>
      <c r="T47" s="6"/>
    </row>
    <row r="48" spans="1:20" ht="17.25" customHeight="1">
      <c r="A48" s="24"/>
      <c r="B48" s="24"/>
      <c r="C48" s="2" t="s">
        <v>54</v>
      </c>
      <c r="D48" s="10">
        <v>153.97999999999999</v>
      </c>
      <c r="E48" s="10">
        <v>47.5</v>
      </c>
      <c r="F48" s="10">
        <v>28.16</v>
      </c>
      <c r="G48" s="11" t="s">
        <v>73</v>
      </c>
      <c r="H48" s="10">
        <v>585</v>
      </c>
      <c r="I48" s="12">
        <v>-106.48</v>
      </c>
      <c r="J48" s="12">
        <v>-2.2416842105263202</v>
      </c>
      <c r="K48" s="10">
        <v>661.74000000000001</v>
      </c>
      <c r="L48" s="10">
        <v>585</v>
      </c>
      <c r="M48" s="10">
        <f>L48-K48</f>
        <v>-76.740000000000009</v>
      </c>
      <c r="N48" s="13">
        <f>IF(L48&lt;&gt;0,IF(M48&lt;&gt;0,(IF(M48&lt;0,IF(L48&lt;0,(M48/L48)*(-1),M48/ABS(L48)),M48/ABS(L48))),0),IF(M48=0,0,(IF(M48&gt;0,1,-1))))</f>
        <v>-0.13117948717948719</v>
      </c>
      <c r="O48" s="10">
        <v>2038.6900000000001</v>
      </c>
      <c r="P48" s="10">
        <f>H48-K48</f>
        <v>-76.740000000000009</v>
      </c>
      <c r="Q48" s="14">
        <v>585</v>
      </c>
      <c r="R48" s="14">
        <v>-76.739999999999895</v>
      </c>
      <c r="S48" s="14">
        <v>-0.13117948717948699</v>
      </c>
      <c r="T48" s="42"/>
    </row>
    <row r="49" spans="1:20" ht="16.5" customHeight="1">
      <c r="A49" s="4"/>
      <c r="B49" s="4"/>
      <c r="C49" s="3"/>
      <c r="D49" s="15"/>
      <c r="E49" s="15"/>
      <c r="F49" s="15"/>
      <c r="G49" s="16"/>
      <c r="H49" s="15"/>
      <c r="I49" s="17"/>
      <c r="J49" s="17"/>
      <c r="K49" s="15"/>
      <c r="L49" s="15"/>
      <c r="M49" s="15"/>
      <c r="N49" s="8"/>
      <c r="O49" s="15"/>
      <c r="P49" s="15"/>
      <c r="T49" s="6"/>
    </row>
    <row r="50" spans="1:20" ht="17.25" customHeight="1">
      <c r="A50" s="24"/>
      <c r="B50" s="24"/>
      <c r="C50" s="2" t="s">
        <v>55</v>
      </c>
      <c r="D50" s="10">
        <v>3690.8200000000002</v>
      </c>
      <c r="E50" s="10">
        <v>1619.1666666666699</v>
      </c>
      <c r="F50" s="10">
        <v>959.84000000000003</v>
      </c>
      <c r="G50" s="11" t="s">
        <v>74</v>
      </c>
      <c r="H50" s="10">
        <v>19415</v>
      </c>
      <c r="I50" s="12">
        <v>-2071.65333333333</v>
      </c>
      <c r="J50" s="12">
        <v>-1.2794565105506901</v>
      </c>
      <c r="K50" s="10">
        <v>20209.459999999999</v>
      </c>
      <c r="L50" s="10">
        <v>19415</v>
      </c>
      <c r="M50" s="10">
        <f>K50-L50</f>
        <v>794.45999999999913</v>
      </c>
      <c r="N50" s="13">
        <f>IF(L50&lt;&gt;0,IF(M50&lt;&gt;0,(IF(M50&lt;0,IF(L50&lt;0,(M50/L50)*(-1),M50/ABS(L50)),M50/ABS(L50))),0),IF(M50=0,0,(IF(M50&gt;0,1,-1))))</f>
        <v>0.040919907288179201</v>
      </c>
      <c r="O50" s="10">
        <v>18284.110000000001</v>
      </c>
      <c r="P50" s="10">
        <f>H50-K50</f>
        <v>-794.45999999999913</v>
      </c>
      <c r="Q50" s="14">
        <v>19415</v>
      </c>
      <c r="R50" s="14">
        <v>-794.459999999959</v>
      </c>
      <c r="S50" s="14">
        <v>-0.040919907288177099</v>
      </c>
      <c r="T50" s="42"/>
    </row>
    <row r="51" spans="1:20" ht="16.5" customHeight="1">
      <c r="A51" s="4"/>
      <c r="B51" s="4"/>
      <c r="C51" s="3"/>
      <c r="D51" s="15"/>
      <c r="E51" s="15"/>
      <c r="F51" s="15"/>
      <c r="G51" s="16"/>
      <c r="H51" s="15"/>
      <c r="I51" s="17"/>
      <c r="J51" s="17"/>
      <c r="K51" s="15"/>
      <c r="L51" s="15"/>
      <c r="M51" s="15"/>
      <c r="N51" s="8"/>
      <c r="O51" s="15"/>
      <c r="P51" s="15"/>
      <c r="T51" s="6"/>
    </row>
    <row r="52" spans="1:20" ht="16.5" customHeight="1">
      <c r="A52" s="4"/>
      <c r="B52" s="4"/>
      <c r="C52" s="3" t="s">
        <v>56</v>
      </c>
      <c r="D52" s="15">
        <v>0</v>
      </c>
      <c r="E52" s="15">
        <v>0</v>
      </c>
      <c r="F52" s="15">
        <v>0</v>
      </c>
      <c r="G52" s="16" t="str">
        <f>C52</f>
        <v>(5911) IUT/OVERHEAD</v>
      </c>
      <c r="H52" s="15">
        <v>0</v>
      </c>
      <c r="I52" s="17">
        <v>0</v>
      </c>
      <c r="J52" s="17">
        <v>0</v>
      </c>
      <c r="K52" s="15">
        <v>0</v>
      </c>
      <c r="L52" s="15">
        <v>0</v>
      </c>
      <c r="M52" s="15">
        <f>L52-K52</f>
        <v>0</v>
      </c>
      <c r="N52" s="18">
        <f>IF(L52&lt;&gt;0,IF(M52&lt;&gt;0,(IF(M52&lt;0,IF(L52&lt;0,(M52/L52)*(-1),M52/ABS(L52)),M52/ABS(L52))),0),IF(M52=0,0,(IF(M52&gt;0,1,-1))))</f>
        <v>0</v>
      </c>
      <c r="O52" s="15">
        <v>0</v>
      </c>
      <c r="P52" s="15">
        <f>H52-K52</f>
        <v>0</v>
      </c>
      <c r="Q52" s="19">
        <v>0</v>
      </c>
      <c r="R52" s="19">
        <v>0</v>
      </c>
      <c r="S52" s="19">
        <v>0</v>
      </c>
      <c r="T52" s="6"/>
    </row>
    <row r="53" spans="1:20" ht="16.5" customHeight="1">
      <c r="A53" s="4"/>
      <c r="B53" s="4"/>
      <c r="C53" s="3" t="s">
        <v>57</v>
      </c>
      <c r="D53" s="15">
        <v>0</v>
      </c>
      <c r="E53" s="15">
        <v>0</v>
      </c>
      <c r="F53" s="15">
        <v>-100</v>
      </c>
      <c r="G53" s="16" t="str">
        <f>C53</f>
        <v>(5600) TAXES/INCOME</v>
      </c>
      <c r="H53" s="15">
        <v>0</v>
      </c>
      <c r="I53" s="17">
        <v>0</v>
      </c>
      <c r="J53" s="17">
        <v>0</v>
      </c>
      <c r="K53" s="15">
        <v>0</v>
      </c>
      <c r="L53" s="15">
        <v>0</v>
      </c>
      <c r="M53" s="15">
        <f>L53-K53</f>
        <v>0</v>
      </c>
      <c r="N53" s="18">
        <f>IF(L53&lt;&gt;0,IF(M53&lt;&gt;0,(IF(M53&lt;0,IF(L53&lt;0,(M53/L53)*(-1),M53/ABS(L53)),M53/ABS(L53))),0),IF(M53=0,0,(IF(M53&gt;0,1,-1))))</f>
        <v>0</v>
      </c>
      <c r="O53" s="15">
        <v>-663</v>
      </c>
      <c r="P53" s="15">
        <f>H53-K53</f>
        <v>0</v>
      </c>
      <c r="Q53" s="19">
        <v>0</v>
      </c>
      <c r="R53" s="19">
        <v>0</v>
      </c>
      <c r="S53" s="19">
        <v>0</v>
      </c>
      <c r="T53" s="6"/>
    </row>
    <row r="54" spans="1:20" ht="17.25" customHeight="1">
      <c r="A54" s="24"/>
      <c r="B54" s="24"/>
      <c r="C54" s="2" t="s">
        <v>58</v>
      </c>
      <c r="D54" s="10">
        <v>0</v>
      </c>
      <c r="E54" s="10">
        <v>0</v>
      </c>
      <c r="F54" s="10">
        <v>-100</v>
      </c>
      <c r="G54" s="11" t="str">
        <f>C54</f>
        <v>(OH&amp;TX) TOTAL OVERHEAD /TAXES</v>
      </c>
      <c r="H54" s="10">
        <v>0</v>
      </c>
      <c r="I54" s="12">
        <v>0</v>
      </c>
      <c r="J54" s="12">
        <v>0</v>
      </c>
      <c r="K54" s="10">
        <v>0</v>
      </c>
      <c r="L54" s="10">
        <v>0</v>
      </c>
      <c r="M54" s="10">
        <f>L54-K54</f>
        <v>0</v>
      </c>
      <c r="N54" s="13">
        <f>IF(L54&lt;&gt;0,IF(M54&lt;&gt;0,(IF(M54&lt;0,IF(L54&lt;0,(M54/L54)*(-1),M54/ABS(L54)),M54/ABS(L54))),0),IF(M54=0,0,(IF(M54&gt;0,1,-1))))</f>
        <v>0</v>
      </c>
      <c r="O54" s="10">
        <v>-663</v>
      </c>
      <c r="P54" s="10">
        <f>H54-K54</f>
        <v>0</v>
      </c>
      <c r="Q54" s="14">
        <v>0</v>
      </c>
      <c r="R54" s="14">
        <v>0</v>
      </c>
      <c r="S54" s="14">
        <v>0</v>
      </c>
      <c r="T54" s="42"/>
    </row>
    <row r="55" spans="1:20" ht="16.5" customHeight="1">
      <c r="A55" s="4"/>
      <c r="B55" s="4"/>
      <c r="C55" s="3"/>
      <c r="D55" s="15"/>
      <c r="E55" s="15"/>
      <c r="F55" s="15"/>
      <c r="G55" s="16"/>
      <c r="H55" s="15"/>
      <c r="I55" s="17"/>
      <c r="J55" s="17"/>
      <c r="K55" s="15"/>
      <c r="L55" s="15"/>
      <c r="M55" s="15"/>
      <c r="N55" s="8"/>
      <c r="O55" s="15"/>
      <c r="P55" s="15"/>
      <c r="T55" s="6"/>
    </row>
    <row r="56" spans="1:20" ht="17.25" customHeight="1">
      <c r="A56" s="24"/>
      <c r="B56" s="24"/>
      <c r="C56" s="2" t="s">
        <v>59</v>
      </c>
      <c r="D56" s="10">
        <v>153.97999999999999</v>
      </c>
      <c r="E56" s="10">
        <v>47.5</v>
      </c>
      <c r="F56" s="10">
        <v>-71.840000000000003</v>
      </c>
      <c r="G56" s="11" t="s">
        <v>75</v>
      </c>
      <c r="H56" s="10">
        <v>585</v>
      </c>
      <c r="I56" s="12">
        <v>-106.48</v>
      </c>
      <c r="J56" s="12">
        <v>-2.2416842105263202</v>
      </c>
      <c r="K56" s="10">
        <v>661.74000000000001</v>
      </c>
      <c r="L56" s="10">
        <v>585</v>
      </c>
      <c r="M56" s="10">
        <f>L56-K56</f>
        <v>-76.740000000000009</v>
      </c>
      <c r="N56" s="13">
        <f>IF(L56&lt;&gt;0,IF(M56&lt;&gt;0,(IF(M56&lt;0,IF(L56&lt;0,(M56/L56)*(-1),M56/ABS(L56)),M56/ABS(L56))),0),IF(M56=0,0,(IF(M56&gt;0,1,-1))))</f>
        <v>-0.13117948717948719</v>
      </c>
      <c r="O56" s="10">
        <v>1375.6900000000001</v>
      </c>
      <c r="P56" s="10">
        <f>H56-K56</f>
        <v>-76.740000000000009</v>
      </c>
      <c r="Q56" s="20">
        <v>585</v>
      </c>
      <c r="R56" s="20">
        <v>-76.739999999999995</v>
      </c>
      <c r="S56" s="20">
        <v>-0.13117948717948699</v>
      </c>
      <c r="T56" s="42"/>
    </row>
    <row r="57" spans="1:20" ht="16.5" customHeight="1">
      <c r="A57" s="4"/>
      <c r="B57" s="4"/>
      <c r="C57" s="3"/>
      <c r="D57" s="15"/>
      <c r="E57" s="15"/>
      <c r="F57" s="15"/>
      <c r="G57" s="16"/>
      <c r="H57" s="15"/>
      <c r="I57" s="17"/>
      <c r="J57" s="17"/>
      <c r="K57" s="15"/>
      <c r="L57" s="15"/>
      <c r="M57" s="15"/>
      <c r="N57" s="8"/>
      <c r="O57" s="15"/>
      <c r="P57" s="15"/>
      <c r="T57" s="6"/>
    </row>
    <row r="58" spans="1:20" ht="17.25" customHeight="1">
      <c r="A58" s="24"/>
      <c r="B58" s="24"/>
      <c r="C58" s="4" t="s">
        <v>60</v>
      </c>
      <c r="D58" s="10">
        <v>3690.8200000000002</v>
      </c>
      <c r="E58" s="10">
        <v>1619.1666666666699</v>
      </c>
      <c r="F58" s="10">
        <v>1059.8399999999999</v>
      </c>
      <c r="G58" s="11" t="s">
        <v>76</v>
      </c>
      <c r="H58" s="10">
        <v>19415</v>
      </c>
      <c r="I58" s="12">
        <v>-2071.65333333333</v>
      </c>
      <c r="J58" s="12">
        <v>-1.2794565105506901</v>
      </c>
      <c r="K58" s="10">
        <v>20209.459999999999</v>
      </c>
      <c r="L58" s="10">
        <v>19415</v>
      </c>
      <c r="M58" s="10">
        <f>K58-L58</f>
        <v>794.45999999999913</v>
      </c>
      <c r="N58" s="13">
        <f>IF(L58&lt;&gt;0,IF(M58&lt;&gt;0,(IF(M58&lt;0,IF(L58&lt;0,(M58/L58)*(-1),M58/ABS(L58)),M58/ABS(L58))),0),IF(M58=0,0,(IF(M58&gt;0,1,-1))))</f>
        <v>0.040919907288179201</v>
      </c>
      <c r="O58" s="10">
        <v>18947.110000000001</v>
      </c>
      <c r="P58" s="10">
        <f>H58-K58</f>
        <v>-794.45999999999913</v>
      </c>
      <c r="Q58" s="21">
        <v>19415</v>
      </c>
      <c r="R58" s="21">
        <v>-794.459999999959</v>
      </c>
      <c r="S58" s="21">
        <v>-0.040919907288177099</v>
      </c>
      <c r="T58" s="42"/>
    </row>
    <row r="59" spans="1:20" ht="16.5" customHeight="1">
      <c r="A59" s="4"/>
      <c r="B59" s="4"/>
      <c r="C59" s="3"/>
      <c r="D59" s="15"/>
      <c r="E59" s="15"/>
      <c r="F59" s="15"/>
      <c r="G59" s="16"/>
      <c r="H59" s="15"/>
      <c r="I59" s="17"/>
      <c r="J59" s="17"/>
      <c r="K59" s="15"/>
      <c r="L59" s="15"/>
      <c r="M59" s="15"/>
      <c r="N59" s="8"/>
      <c r="O59" s="15"/>
      <c r="P59" s="15"/>
      <c r="T59" s="6"/>
    </row>
    <row r="60" spans="1:20" ht="13.5" customHeight="1">
      <c r="A60" s="6"/>
      <c r="B60" s="6"/>
      <c r="C60" s="4"/>
      <c r="D60" s="15"/>
      <c r="E60" s="15"/>
      <c r="F60" s="15"/>
      <c r="G60" s="16" t="s">
        <v>77</v>
      </c>
      <c r="H60" s="15"/>
      <c r="I60" s="17"/>
      <c r="J60" s="17"/>
      <c r="K60" s="15"/>
      <c r="L60" s="15"/>
      <c r="M60" s="15"/>
      <c r="N60" s="8"/>
      <c r="O60" s="15"/>
      <c r="P60" s="15"/>
      <c r="Q60" s="22"/>
      <c r="R60" s="22"/>
      <c r="S60" s="22"/>
      <c r="T60" s="6"/>
    </row>
    <row r="61" spans="1:20" ht="13.5" customHeight="1">
      <c r="C61" s="2" t="s">
        <v>61</v>
      </c>
      <c r="D61" s="10">
        <v>3690.8200000000002</v>
      </c>
      <c r="E61" s="10">
        <v>1619.1666666666699</v>
      </c>
      <c r="F61" s="10">
        <v>1059.8399999999999</v>
      </c>
      <c r="G61" s="11" t="s">
        <v>78</v>
      </c>
      <c r="H61" s="10">
        <v>19415</v>
      </c>
      <c r="I61" s="12">
        <v>-2071.65333333333</v>
      </c>
      <c r="J61" s="12">
        <v>-1.2794565105506901</v>
      </c>
      <c r="K61" s="10">
        <v>20209.459999999999</v>
      </c>
      <c r="L61" s="10">
        <v>19415</v>
      </c>
      <c r="M61" s="10">
        <f>K61-L61</f>
        <v>794.45999999999913</v>
      </c>
      <c r="N61" s="13">
        <f>IF(L61&lt;&gt;0,IF(M61&lt;&gt;0,(IF(M61&lt;0,IF(L61&lt;0,(M61/L61)*(-1),M61/ABS(L61)),M61/ABS(L61))),0),IF(M61=0,0,(IF(M61&gt;0,1,-1))))</f>
        <v>0.040919907288179201</v>
      </c>
      <c r="O61" s="10">
        <v>18947.110000000001</v>
      </c>
      <c r="P61" s="10">
        <f>H61-K61</f>
        <v>-794.45999999999913</v>
      </c>
      <c r="Q61" s="20">
        <v>19415</v>
      </c>
      <c r="R61" s="20">
        <v>-794.459999999959</v>
      </c>
      <c r="S61" s="20">
        <v>-0.040919907288177099</v>
      </c>
    </row>
    <row r="62" spans="1:20" ht="13.5" customHeight="1">
      <c r="C62" s="2" t="s">
        <v>62</v>
      </c>
      <c r="D62" s="10">
        <v>3690.8200000000002</v>
      </c>
      <c r="E62" s="10">
        <v>1619.1666666666699</v>
      </c>
      <c r="F62" s="10">
        <v>1059.8399999999999</v>
      </c>
      <c r="G62" s="11" t="s">
        <v>79</v>
      </c>
      <c r="H62" s="10">
        <v>19415</v>
      </c>
      <c r="I62" s="12">
        <v>-2071.65333333333</v>
      </c>
      <c r="J62" s="12">
        <v>-1.2794565105506901</v>
      </c>
      <c r="K62" s="10">
        <v>20209.459999999999</v>
      </c>
      <c r="L62" s="10">
        <v>19415</v>
      </c>
      <c r="M62" s="10">
        <f>K62-L62</f>
        <v>794.45999999999913</v>
      </c>
      <c r="N62" s="13">
        <f>IF(L62&lt;&gt;0,IF(M62&lt;&gt;0,(IF(M62&lt;0,IF(L62&lt;0,(M62/L62)*(-1),M62/ABS(L62)),M62/ABS(L62))),0),IF(M62=0,0,(IF(M62&gt;0,1,-1))))</f>
        <v>0.040919907288179201</v>
      </c>
      <c r="O62" s="10">
        <v>18947.110000000001</v>
      </c>
      <c r="P62" s="10">
        <f>H62-K62</f>
        <v>-794.45999999999913</v>
      </c>
      <c r="Q62" s="20">
        <v>19415</v>
      </c>
      <c r="R62" s="20">
        <v>-794.459999999959</v>
      </c>
      <c r="S62" s="20">
        <v>-0.040919907288177099</v>
      </c>
    </row>
    <row r="63" spans="1:20" ht="16.5" customHeight="1">
      <c r="A63" s="4"/>
      <c r="B63" s="4"/>
      <c r="C63" s="4"/>
      <c r="D63" s="6"/>
      <c r="E63" s="6"/>
      <c r="F63" s="6"/>
      <c r="G63" s="6"/>
      <c r="I63" s="4"/>
      <c r="J63" s="4"/>
      <c r="N63" s="8"/>
      <c r="O63" s="6"/>
      <c r="P63" s="6"/>
      <c r="T63" s="6"/>
    </row>
    <row r="64" spans="1:20" ht="16.5" customHeight="1">
      <c r="A64" s="4"/>
      <c r="B64" s="4"/>
      <c r="C64" s="4"/>
      <c r="D64" s="6"/>
      <c r="E64" s="6"/>
      <c r="F64" s="6"/>
      <c r="G64" s="6"/>
      <c r="I64" s="4"/>
      <c r="J64" s="4"/>
      <c r="N64" s="8"/>
      <c r="O64" s="6"/>
      <c r="P64" s="6"/>
      <c r="T64" s="6"/>
    </row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1:20" ht="13.5" customHeight="1"/>
    <row r="95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10.0042857142857" defaultRowHeight="13.5" customHeight="1"/>
  <cols>
    <col min="1" max="3" width="9.14285714285714" style="1" hidden="1" customWidth="1"/>
    <col min="4" max="4" width="14.8571428571429" style="1" customWidth="1"/>
    <col min="5" max="5" width="12.5714285714286" style="1" customWidth="1"/>
    <col min="6" max="6" width="14.8571428571429" style="1" customWidth="1"/>
    <col min="7" max="7" width="39.8571428571429" style="1" customWidth="1"/>
    <col min="8" max="8" width="16.5714285714286" style="1" customWidth="1"/>
    <col min="9" max="10" width="9.14285714285714" style="1" hidden="1" customWidth="1"/>
    <col min="11" max="11" width="16.5714285714286" style="1" customWidth="1"/>
    <col min="12" max="12" width="15.4285714285714" style="1" customWidth="1"/>
    <col min="13" max="13" width="14" style="1" customWidth="1"/>
    <col min="14" max="14" width="13.7142857142857" style="1" customWidth="1"/>
    <col min="15" max="15" width="15.2857142857143" style="1" customWidth="1"/>
    <col min="16" max="16" width="16.1428571428571" style="1" customWidth="1"/>
    <col min="17" max="19" width="9.14285714285714" style="1" hidden="1" customWidth="1"/>
    <col min="20" max="20" width="9.28571428571429" style="1" customWidth="1"/>
    <col min="21" max="16384" width="9.14285714285714" style="1" customWidth="1"/>
  </cols>
  <sheetData>
    <row r="1" spans="1:20" ht="16.5" customHeight="1">
      <c r="A1" s="4" t="s">
        <v>80</v>
      </c>
      <c r="B1" s="4"/>
      <c r="C1" s="4"/>
      <c r="D1" s="6"/>
      <c r="E1" s="6"/>
      <c r="F1" s="6"/>
      <c r="G1" s="6"/>
      <c r="H1" s="6"/>
      <c r="I1" s="4"/>
      <c r="J1" s="4"/>
      <c r="L1" s="6"/>
      <c r="M1" s="6"/>
      <c r="N1" s="6"/>
      <c r="O1" s="6" t="s">
        <v>92</v>
      </c>
      <c r="T1" s="6"/>
    </row>
    <row r="2" spans="1:20" ht="18.75" customHeight="1">
      <c r="A2" s="4"/>
      <c r="B2" s="4"/>
      <c r="C2" s="4" t="s">
        <v>81</v>
      </c>
      <c r="E2" s="46"/>
      <c r="F2" s="46"/>
      <c r="H2" s="30"/>
      <c r="I2" s="33"/>
      <c r="J2" s="33"/>
      <c r="K2" s="30" t="s">
        <v>87</v>
      </c>
      <c r="L2" s="30"/>
      <c r="M2" s="30"/>
      <c r="N2" s="38"/>
      <c r="O2" s="41" t="s">
        <v>119</v>
      </c>
      <c r="P2" s="30"/>
      <c r="Q2" s="49"/>
      <c r="R2" s="49"/>
      <c r="S2" s="49"/>
      <c r="T2" s="6"/>
    </row>
    <row r="3" spans="1:20" ht="18.75" customHeight="1">
      <c r="A3" s="4"/>
      <c r="B3" s="4"/>
      <c r="C3" s="4" t="s">
        <v>82</v>
      </c>
      <c r="D3" s="45" t="str">
        <f>D6</f>
        <v>Fund: OPERATING/DIVISIONS FUND (12): 12</v>
      </c>
      <c r="H3" s="45"/>
      <c r="I3" s="34"/>
      <c r="J3" s="34"/>
      <c r="K3" s="45" t="s">
        <v>91</v>
      </c>
      <c r="L3" s="45"/>
      <c r="M3" s="49"/>
      <c r="N3" s="39"/>
      <c r="O3" s="49"/>
      <c r="P3" s="49"/>
      <c r="Q3" s="49"/>
      <c r="R3" s="49"/>
      <c r="S3" s="49"/>
      <c r="T3" s="6"/>
    </row>
    <row r="4" spans="1:20" ht="18.75" customHeight="1">
      <c r="A4" s="4"/>
      <c r="B4" s="4"/>
      <c r="C4" s="4"/>
      <c r="D4" s="45" t="str">
        <f>D7</f>
        <v>Unit_Project: LIB &amp; INF TECH ASSOC-Friends of LITA: 412-5239</v>
      </c>
      <c r="H4" s="31"/>
      <c r="I4" s="35"/>
      <c r="J4" s="35"/>
      <c r="K4" s="31" t="str">
        <f>"For the "&amp;MID(C3,6,2)&amp;" Months Ending "&amp;C2</f>
        <v>For the 12 Months Ending August 2018</v>
      </c>
      <c r="L4" s="31"/>
      <c r="M4" s="31"/>
      <c r="N4" s="31"/>
      <c r="O4" s="31"/>
      <c r="P4" s="31"/>
      <c r="Q4" s="31"/>
      <c r="R4" s="31"/>
      <c r="S4" s="31"/>
      <c r="T4" s="6"/>
    </row>
    <row r="5" spans="1:10" ht="13.5" hidden="1">
      <c r="A5" s="4"/>
      <c r="B5" s="4"/>
      <c r="C5" s="4"/>
      <c r="I5" s="4"/>
      <c r="J5" s="4"/>
    </row>
    <row r="6" spans="1:20" ht="13.5" hidden="1">
      <c r="A6" s="47"/>
      <c r="B6" s="47"/>
      <c r="C6" s="47"/>
      <c r="D6" s="25" t="s">
        <v>83</v>
      </c>
      <c r="E6" s="25"/>
      <c r="F6" s="25"/>
      <c r="G6" s="48"/>
      <c r="H6" s="48"/>
      <c r="I6" s="47"/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3.5" hidden="1">
      <c r="A7" s="47"/>
      <c r="B7" s="47"/>
      <c r="C7" s="47"/>
      <c r="D7" s="26" t="s">
        <v>125</v>
      </c>
      <c r="E7" s="26"/>
      <c r="F7" s="26"/>
      <c r="G7" s="48"/>
      <c r="H7" s="48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0" ht="13.5" hidden="1">
      <c r="A8" s="4"/>
      <c r="B8" s="4"/>
      <c r="C8" s="4"/>
      <c r="I8" s="4"/>
      <c r="J8" s="4"/>
    </row>
    <row r="9" spans="1:13" ht="13.5" hidden="1">
      <c r="A9" s="4"/>
      <c r="B9" s="4"/>
      <c r="C9" s="4"/>
      <c r="E9" s="45"/>
      <c r="F9" s="45"/>
      <c r="G9" s="45"/>
      <c r="H9" s="45"/>
      <c r="I9" s="34"/>
      <c r="J9" s="34"/>
      <c r="K9" s="45"/>
      <c r="L9" s="45"/>
      <c r="M9" s="45"/>
    </row>
    <row r="10" spans="1:10" ht="15" customHeight="1">
      <c r="A10" s="4"/>
      <c r="B10" s="4"/>
      <c r="C10" s="4"/>
      <c r="I10" s="4"/>
      <c r="J10" s="4"/>
    </row>
    <row r="11" spans="1:20" ht="15" customHeight="1">
      <c r="A11" s="4"/>
      <c r="B11" s="4"/>
      <c r="C11" s="4"/>
      <c r="D11" s="37"/>
      <c r="E11" s="37"/>
      <c r="F11" s="37"/>
      <c r="G11" s="6"/>
      <c r="H11" s="32" t="s">
        <v>86</v>
      </c>
      <c r="I11" s="36"/>
      <c r="J11" s="36"/>
      <c r="K11" s="37"/>
      <c r="L11" s="37"/>
      <c r="M11" s="37"/>
      <c r="N11" s="40"/>
      <c r="O11" s="37"/>
      <c r="P11" s="37"/>
      <c r="T11" s="6"/>
    </row>
    <row r="12" spans="1:20" ht="15" customHeight="1">
      <c r="A12" s="4"/>
      <c r="B12" s="4"/>
      <c r="C12" s="4"/>
      <c r="D12" s="27" t="str">
        <f>C2</f>
        <v>August 2018</v>
      </c>
      <c r="E12" s="43"/>
      <c r="F12" s="44"/>
      <c r="G12" s="6"/>
      <c r="I12" s="4"/>
      <c r="J12" s="4"/>
      <c r="N12" s="8"/>
      <c r="O12" s="6"/>
      <c r="P12" s="6"/>
      <c r="T12" s="6"/>
    </row>
    <row r="13" spans="1:20" ht="15" customHeight="1">
      <c r="A13" s="23"/>
      <c r="B13" s="23"/>
      <c r="C13" s="23"/>
      <c r="D13" s="28" t="s">
        <v>64</v>
      </c>
      <c r="E13" s="28" t="s">
        <v>65</v>
      </c>
      <c r="F13" s="28" t="s">
        <v>85</v>
      </c>
      <c r="G13" s="29"/>
      <c r="H13" s="28" t="s">
        <v>67</v>
      </c>
      <c r="I13" s="23"/>
      <c r="J13" s="23"/>
      <c r="K13" s="28" t="s">
        <v>64</v>
      </c>
      <c r="L13" s="28" t="s">
        <v>65</v>
      </c>
      <c r="M13" s="28" t="s">
        <v>68</v>
      </c>
      <c r="N13" s="18" t="s">
        <v>69</v>
      </c>
      <c r="O13" s="28" t="s">
        <v>85</v>
      </c>
      <c r="P13" s="28" t="s">
        <v>89</v>
      </c>
      <c r="Q13" s="29"/>
      <c r="R13" s="29"/>
      <c r="S13" s="29"/>
      <c r="T13" s="29"/>
    </row>
    <row r="14" spans="1:20" ht="15" customHeight="1">
      <c r="A14" s="23"/>
      <c r="B14" s="23"/>
      <c r="C14" s="23"/>
      <c r="D14" s="28"/>
      <c r="E14" s="28"/>
      <c r="F14" s="28" t="s">
        <v>64</v>
      </c>
      <c r="G14" s="29"/>
      <c r="H14" s="28"/>
      <c r="I14" s="23"/>
      <c r="J14" s="23"/>
      <c r="K14" s="28"/>
      <c r="L14" s="28"/>
      <c r="M14" s="28"/>
      <c r="N14" s="18"/>
      <c r="O14" s="28" t="s">
        <v>64</v>
      </c>
      <c r="P14" s="28" t="s">
        <v>90</v>
      </c>
      <c r="Q14" s="29"/>
      <c r="R14" s="29"/>
      <c r="S14" s="29"/>
      <c r="T14" s="29"/>
    </row>
    <row r="15" spans="1:20" ht="13.5" hidden="1">
      <c r="A15" s="4"/>
      <c r="B15" s="4"/>
      <c r="C15" s="4"/>
      <c r="D15" s="5" t="s">
        <v>63</v>
      </c>
      <c r="E15" s="5" t="s">
        <v>63</v>
      </c>
      <c r="F15" s="5" t="s">
        <v>63</v>
      </c>
      <c r="G15" s="6"/>
      <c r="H15" s="5" t="s">
        <v>63</v>
      </c>
      <c r="I15" s="7" t="s">
        <v>63</v>
      </c>
      <c r="J15" s="7" t="s">
        <v>63</v>
      </c>
      <c r="K15" s="5" t="s">
        <v>70</v>
      </c>
      <c r="L15" s="5" t="s">
        <v>70</v>
      </c>
      <c r="N15" s="8"/>
      <c r="O15" s="5" t="s">
        <v>70</v>
      </c>
      <c r="P15" s="6"/>
      <c r="Q15" s="9" t="s">
        <v>70</v>
      </c>
      <c r="R15" s="9" t="s">
        <v>70</v>
      </c>
      <c r="S15" s="9" t="s">
        <v>70</v>
      </c>
      <c r="T15" s="6"/>
    </row>
    <row r="16" spans="1:20" ht="13.5" hidden="1">
      <c r="A16" s="4"/>
      <c r="B16" s="4"/>
      <c r="C16" s="4"/>
      <c r="D16" s="5" t="s">
        <v>64</v>
      </c>
      <c r="E16" s="5" t="s">
        <v>65</v>
      </c>
      <c r="F16" s="5" t="s">
        <v>66</v>
      </c>
      <c r="G16" s="6"/>
      <c r="H16" s="5" t="s">
        <v>67</v>
      </c>
      <c r="I16" s="7" t="s">
        <v>68</v>
      </c>
      <c r="J16" s="7" t="s">
        <v>69</v>
      </c>
      <c r="K16" s="5" t="s">
        <v>64</v>
      </c>
      <c r="L16" s="5" t="s">
        <v>65</v>
      </c>
      <c r="N16" s="8"/>
      <c r="O16" s="5" t="s">
        <v>66</v>
      </c>
      <c r="P16" s="6"/>
      <c r="Q16" s="9" t="s">
        <v>67</v>
      </c>
      <c r="R16" s="9" t="s">
        <v>68</v>
      </c>
      <c r="S16" s="9" t="s">
        <v>69</v>
      </c>
      <c r="T16" s="6"/>
    </row>
    <row r="17" spans="1:20" ht="16.5" customHeight="1">
      <c r="A17" s="4"/>
      <c r="B17" s="4"/>
      <c r="C17" s="3"/>
      <c r="D17" s="15"/>
      <c r="E17" s="15"/>
      <c r="F17" s="15"/>
      <c r="G17" s="16"/>
      <c r="H17" s="15"/>
      <c r="I17" s="17"/>
      <c r="J17" s="17"/>
      <c r="K17" s="15"/>
      <c r="L17" s="15"/>
      <c r="M17" s="15"/>
      <c r="N17" s="8"/>
      <c r="O17" s="15"/>
      <c r="P17" s="15"/>
      <c r="T17" s="6"/>
    </row>
    <row r="18" spans="1:20" ht="16.5" customHeight="1">
      <c r="A18" s="4"/>
      <c r="B18" s="4"/>
      <c r="C18" s="3"/>
      <c r="D18" s="15"/>
      <c r="E18" s="15"/>
      <c r="F18" s="15"/>
      <c r="G18" s="16"/>
      <c r="H18" s="15"/>
      <c r="I18" s="17"/>
      <c r="J18" s="17"/>
      <c r="K18" s="15"/>
      <c r="L18" s="15"/>
      <c r="M18" s="15"/>
      <c r="N18" s="8"/>
      <c r="O18" s="15"/>
      <c r="P18" s="15"/>
      <c r="T18" s="6"/>
    </row>
    <row r="19" spans="1:20" ht="16.5" customHeight="1">
      <c r="A19" s="4"/>
      <c r="B19" s="4"/>
      <c r="C19" s="3"/>
      <c r="D19" s="15"/>
      <c r="E19" s="15"/>
      <c r="F19" s="15"/>
      <c r="G19" s="16"/>
      <c r="H19" s="15"/>
      <c r="I19" s="17"/>
      <c r="J19" s="17"/>
      <c r="K19" s="15"/>
      <c r="L19" s="15"/>
      <c r="M19" s="15"/>
      <c r="N19" s="8"/>
      <c r="O19" s="15"/>
      <c r="P19" s="15"/>
      <c r="T19" s="6"/>
    </row>
    <row r="20" spans="1:20" ht="16.5" customHeight="1">
      <c r="A20" s="4"/>
      <c r="B20" s="4"/>
      <c r="C20" s="3"/>
      <c r="D20" s="15"/>
      <c r="E20" s="15"/>
      <c r="F20" s="15"/>
      <c r="G20" s="16"/>
      <c r="H20" s="15"/>
      <c r="I20" s="17"/>
      <c r="J20" s="17"/>
      <c r="K20" s="15"/>
      <c r="L20" s="15"/>
      <c r="M20" s="15"/>
      <c r="N20" s="8"/>
      <c r="O20" s="15"/>
      <c r="P20" s="15"/>
      <c r="T20" s="6"/>
    </row>
    <row r="21" spans="1:20" ht="16.5" customHeight="1">
      <c r="A21" s="4"/>
      <c r="B21" s="4"/>
      <c r="C21" s="3"/>
      <c r="D21" s="15"/>
      <c r="E21" s="15"/>
      <c r="F21" s="15"/>
      <c r="G21" s="16"/>
      <c r="H21" s="15"/>
      <c r="I21" s="17"/>
      <c r="J21" s="17"/>
      <c r="K21" s="15"/>
      <c r="L21" s="15"/>
      <c r="M21" s="15"/>
      <c r="N21" s="8"/>
      <c r="O21" s="15"/>
      <c r="P21" s="15"/>
      <c r="T21" s="6"/>
    </row>
    <row r="22" spans="1:20" ht="16.5" customHeight="1">
      <c r="A22" s="4"/>
      <c r="B22" s="4"/>
      <c r="C22" s="3"/>
      <c r="D22" s="15"/>
      <c r="E22" s="15"/>
      <c r="F22" s="15"/>
      <c r="G22" s="16"/>
      <c r="H22" s="15"/>
      <c r="I22" s="17"/>
      <c r="J22" s="17"/>
      <c r="K22" s="15"/>
      <c r="L22" s="15"/>
      <c r="M22" s="15"/>
      <c r="N22" s="8"/>
      <c r="O22" s="15"/>
      <c r="P22" s="15"/>
      <c r="T22" s="6"/>
    </row>
    <row r="23" spans="1:20" ht="16.5" customHeight="1">
      <c r="A23" s="4"/>
      <c r="B23" s="4"/>
      <c r="C23" s="3"/>
      <c r="D23" s="15"/>
      <c r="E23" s="15"/>
      <c r="F23" s="15"/>
      <c r="G23" s="16"/>
      <c r="H23" s="15"/>
      <c r="I23" s="17"/>
      <c r="J23" s="17"/>
      <c r="K23" s="15"/>
      <c r="L23" s="15"/>
      <c r="M23" s="15"/>
      <c r="N23" s="8"/>
      <c r="O23" s="15"/>
      <c r="P23" s="15"/>
      <c r="T23" s="6"/>
    </row>
    <row r="24" spans="1:20" ht="16.5" customHeight="1">
      <c r="A24" s="4"/>
      <c r="B24" s="4"/>
      <c r="C24" s="3"/>
      <c r="D24" s="15"/>
      <c r="E24" s="15"/>
      <c r="F24" s="15"/>
      <c r="G24" s="16"/>
      <c r="H24" s="15"/>
      <c r="I24" s="17"/>
      <c r="J24" s="17"/>
      <c r="K24" s="15"/>
      <c r="L24" s="15"/>
      <c r="M24" s="15"/>
      <c r="N24" s="8"/>
      <c r="O24" s="15"/>
      <c r="P24" s="15"/>
      <c r="T24" s="6"/>
    </row>
    <row r="25" spans="1:20" ht="16.5" customHeight="1">
      <c r="A25" s="4"/>
      <c r="B25" s="4"/>
      <c r="C25" s="3" t="s">
        <v>9</v>
      </c>
      <c r="D25" s="15">
        <v>71.409999999999997</v>
      </c>
      <c r="E25" s="15">
        <v>166.666666666667</v>
      </c>
      <c r="F25" s="15">
        <v>2010</v>
      </c>
      <c r="G25" s="16" t="str">
        <f>C25</f>
        <v>(4400) DONATIONS/HONORARIA</v>
      </c>
      <c r="H25" s="15">
        <v>2000</v>
      </c>
      <c r="I25" s="17">
        <v>95.256666666667002</v>
      </c>
      <c r="J25" s="17">
        <v>0.57154000000000105</v>
      </c>
      <c r="K25" s="15">
        <v>2941.4099999999999</v>
      </c>
      <c r="L25" s="15">
        <v>2000</v>
      </c>
      <c r="M25" s="15">
        <f>K25-L25</f>
        <v>941.40999999999985</v>
      </c>
      <c r="N25" s="18">
        <f>IF(L25&lt;&gt;0,IF(M25&lt;&gt;0,(IF(M25&lt;0,IF(L25&lt;0,(M25/L25)*(-1),M25/ABS(L25)),M25/ABS(L25))),0),IF(M25=0,0,(IF(M25&gt;0,1,-1))))</f>
        <v>0.47070499999999993</v>
      </c>
      <c r="O25" s="15">
        <v>2155</v>
      </c>
      <c r="P25" s="15">
        <f>H25-K25</f>
        <v>-941.40999999999985</v>
      </c>
      <c r="Q25" s="19">
        <v>2000</v>
      </c>
      <c r="R25" s="19">
        <v>-941.40999999999599</v>
      </c>
      <c r="S25" s="19">
        <v>-0.47070499999999699</v>
      </c>
      <c r="T25" s="6"/>
    </row>
    <row r="26" spans="1:20" ht="17.25" customHeight="1">
      <c r="A26" s="24"/>
      <c r="B26" s="24"/>
      <c r="C26" s="2" t="s">
        <v>11</v>
      </c>
      <c r="D26" s="10">
        <v>71.409999999999997</v>
      </c>
      <c r="E26" s="10">
        <v>166.666666666667</v>
      </c>
      <c r="F26" s="10">
        <v>2010</v>
      </c>
      <c r="G26" s="11" t="str">
        <f>C26</f>
        <v>(440) Subtotal Misc.</v>
      </c>
      <c r="H26" s="10">
        <v>2000</v>
      </c>
      <c r="I26" s="12">
        <v>95.256666666667002</v>
      </c>
      <c r="J26" s="12">
        <v>0.57154000000000105</v>
      </c>
      <c r="K26" s="10">
        <v>2941.4099999999999</v>
      </c>
      <c r="L26" s="10">
        <v>2000</v>
      </c>
      <c r="M26" s="10">
        <f>K26-L26</f>
        <v>941.40999999999985</v>
      </c>
      <c r="N26" s="13">
        <f>IF(L26&lt;&gt;0,IF(M26&lt;&gt;0,(IF(M26&lt;0,IF(L26&lt;0,(M26/L26)*(-1),M26/ABS(L26)),M26/ABS(L26))),0),IF(M26=0,0,(IF(M26&gt;0,1,-1))))</f>
        <v>0.47070499999999993</v>
      </c>
      <c r="O26" s="10">
        <v>2155</v>
      </c>
      <c r="P26" s="10">
        <f>H26-K26</f>
        <v>-941.40999999999985</v>
      </c>
      <c r="Q26" s="14">
        <v>2000</v>
      </c>
      <c r="R26" s="14">
        <v>-941.40999999999599</v>
      </c>
      <c r="S26" s="14">
        <v>-0.47070499999999699</v>
      </c>
      <c r="T26" s="42"/>
    </row>
    <row r="27" spans="1:20" ht="16.5" customHeight="1">
      <c r="A27" s="4"/>
      <c r="B27" s="4"/>
      <c r="C27" s="3"/>
      <c r="D27" s="15"/>
      <c r="E27" s="15"/>
      <c r="F27" s="15"/>
      <c r="G27" s="16"/>
      <c r="H27" s="15"/>
      <c r="I27" s="17"/>
      <c r="J27" s="17"/>
      <c r="K27" s="15"/>
      <c r="L27" s="15"/>
      <c r="M27" s="15"/>
      <c r="N27" s="8"/>
      <c r="O27" s="15"/>
      <c r="P27" s="15"/>
      <c r="T27" s="6"/>
    </row>
    <row r="28" spans="1:20" ht="17.25" customHeight="1">
      <c r="A28" s="24"/>
      <c r="B28" s="24"/>
      <c r="C28" s="2" t="s">
        <v>12</v>
      </c>
      <c r="D28" s="10">
        <v>71.409999999999997</v>
      </c>
      <c r="E28" s="10">
        <v>166.666666666667</v>
      </c>
      <c r="F28" s="10">
        <v>2010</v>
      </c>
      <c r="G28" s="11" t="s">
        <v>71</v>
      </c>
      <c r="H28" s="10">
        <v>2000</v>
      </c>
      <c r="I28" s="12">
        <v>95.256666666667002</v>
      </c>
      <c r="J28" s="12">
        <v>0.57154000000000105</v>
      </c>
      <c r="K28" s="10">
        <v>2941.4099999999999</v>
      </c>
      <c r="L28" s="10">
        <v>2000</v>
      </c>
      <c r="M28" s="10">
        <f>K28-L28</f>
        <v>941.40999999999985</v>
      </c>
      <c r="N28" s="13">
        <f>IF(L28&lt;&gt;0,IF(M28&lt;&gt;0,(IF(M28&lt;0,IF(L28&lt;0,(M28/L28)*(-1),M28/ABS(L28)),M28/ABS(L28))),0),IF(M28=0,0,(IF(M28&gt;0,1,-1))))</f>
        <v>0.47070499999999993</v>
      </c>
      <c r="O28" s="10">
        <v>2155</v>
      </c>
      <c r="P28" s="10">
        <f>H28-K28</f>
        <v>-941.40999999999985</v>
      </c>
      <c r="Q28" s="14">
        <v>2000</v>
      </c>
      <c r="R28" s="14">
        <v>-941.40999999999599</v>
      </c>
      <c r="S28" s="14">
        <v>-0.47070499999999699</v>
      </c>
      <c r="T28" s="42"/>
    </row>
    <row r="29" spans="1:20" ht="16.5" customHeight="1">
      <c r="A29" s="4"/>
      <c r="B29" s="4"/>
      <c r="C29" s="3"/>
      <c r="D29" s="15"/>
      <c r="E29" s="15"/>
      <c r="F29" s="15"/>
      <c r="G29" s="16"/>
      <c r="H29" s="15"/>
      <c r="I29" s="17"/>
      <c r="J29" s="17"/>
      <c r="K29" s="15"/>
      <c r="L29" s="15"/>
      <c r="M29" s="15"/>
      <c r="N29" s="8"/>
      <c r="O29" s="15"/>
      <c r="P29" s="15"/>
      <c r="T29" s="6"/>
    </row>
    <row r="30" spans="1:20" ht="16.5" customHeight="1">
      <c r="A30" s="4"/>
      <c r="B30" s="4"/>
      <c r="C30" s="3"/>
      <c r="D30" s="15"/>
      <c r="E30" s="15"/>
      <c r="F30" s="15"/>
      <c r="G30" s="16"/>
      <c r="H30" s="15"/>
      <c r="I30" s="17"/>
      <c r="J30" s="17"/>
      <c r="K30" s="15"/>
      <c r="L30" s="15"/>
      <c r="M30" s="15"/>
      <c r="N30" s="8"/>
      <c r="O30" s="15"/>
      <c r="P30" s="15"/>
      <c r="T30" s="6"/>
    </row>
    <row r="31" spans="1:20" ht="16.5" customHeight="1">
      <c r="A31" s="4"/>
      <c r="B31" s="4"/>
      <c r="C31" s="3" t="s">
        <v>17</v>
      </c>
      <c r="D31" s="15">
        <v>1.1399999999999999</v>
      </c>
      <c r="E31" s="15">
        <v>0</v>
      </c>
      <c r="F31" s="15">
        <v>57</v>
      </c>
      <c r="G31" s="16" t="str">
        <f>C31</f>
        <v>(5122) BANK S/C</v>
      </c>
      <c r="H31" s="15">
        <v>0</v>
      </c>
      <c r="I31" s="17">
        <v>-1.1399999999999999</v>
      </c>
      <c r="J31" s="17">
        <v>0</v>
      </c>
      <c r="K31" s="15">
        <v>60.560000000000002</v>
      </c>
      <c r="L31" s="15">
        <v>0</v>
      </c>
      <c r="M31" s="15">
        <f>L31-K31</f>
        <v>-60.560000000000002</v>
      </c>
      <c r="N31" s="18">
        <f>IF(L31&lt;&gt;0,IF(M31&lt;&gt;0,(IF(M31&lt;0,IF(L31&lt;0,(M31/L31)*(-1),M31/ABS(L31)),M31/ABS(L31))),0),IF(M31=0,0,(IF(M31&gt;0,1,-1))))</f>
        <v>-1</v>
      </c>
      <c r="O31" s="15">
        <v>58.009999999999998</v>
      </c>
      <c r="P31" s="15">
        <f>H31-K31</f>
        <v>-60.560000000000002</v>
      </c>
      <c r="Q31" s="19">
        <v>0</v>
      </c>
      <c r="R31" s="19">
        <v>-60.560000000000002</v>
      </c>
      <c r="S31" s="19">
        <v>0</v>
      </c>
      <c r="T31" s="6"/>
    </row>
    <row r="32" spans="1:20" ht="17.25" customHeight="1">
      <c r="A32" s="24"/>
      <c r="B32" s="24"/>
      <c r="C32" s="2" t="s">
        <v>19</v>
      </c>
      <c r="D32" s="10">
        <v>1.1399999999999999</v>
      </c>
      <c r="E32" s="10">
        <v>0</v>
      </c>
      <c r="F32" s="10">
        <v>57</v>
      </c>
      <c r="G32" s="11" t="str">
        <f>C32</f>
        <v>(510) Outside Services</v>
      </c>
      <c r="H32" s="10">
        <v>0</v>
      </c>
      <c r="I32" s="12">
        <v>-1.1399999999999999</v>
      </c>
      <c r="J32" s="12">
        <v>0</v>
      </c>
      <c r="K32" s="10">
        <v>60.560000000000002</v>
      </c>
      <c r="L32" s="10">
        <v>0</v>
      </c>
      <c r="M32" s="10">
        <f>L32-K32</f>
        <v>-60.560000000000002</v>
      </c>
      <c r="N32" s="13">
        <f>IF(L32&lt;&gt;0,IF(M32&lt;&gt;0,(IF(M32&lt;0,IF(L32&lt;0,(M32/L32)*(-1),M32/ABS(L32)),M32/ABS(L32))),0),IF(M32=0,0,(IF(M32&gt;0,1,-1))))</f>
        <v>-1</v>
      </c>
      <c r="O32" s="10">
        <v>58.009999999999998</v>
      </c>
      <c r="P32" s="10">
        <f>H32-K32</f>
        <v>-60.560000000000002</v>
      </c>
      <c r="Q32" s="14">
        <v>0</v>
      </c>
      <c r="R32" s="14">
        <v>-60.560000000000002</v>
      </c>
      <c r="S32" s="14">
        <v>0</v>
      </c>
      <c r="T32" s="42"/>
    </row>
    <row r="33" spans="1:20" ht="16.5" customHeight="1">
      <c r="A33" s="4"/>
      <c r="B33" s="4"/>
      <c r="C33" s="3"/>
      <c r="D33" s="15"/>
      <c r="E33" s="15"/>
      <c r="F33" s="15"/>
      <c r="G33" s="16"/>
      <c r="H33" s="15"/>
      <c r="I33" s="17"/>
      <c r="J33" s="17"/>
      <c r="K33" s="15"/>
      <c r="L33" s="15"/>
      <c r="M33" s="15"/>
      <c r="N33" s="8"/>
      <c r="O33" s="15"/>
      <c r="P33" s="15"/>
      <c r="T33" s="6"/>
    </row>
    <row r="34" spans="1:20" ht="16.5" customHeight="1">
      <c r="A34" s="4"/>
      <c r="B34" s="4"/>
      <c r="C34" s="3"/>
      <c r="D34" s="15"/>
      <c r="E34" s="15"/>
      <c r="F34" s="15"/>
      <c r="G34" s="16"/>
      <c r="H34" s="15"/>
      <c r="I34" s="17"/>
      <c r="J34" s="17"/>
      <c r="K34" s="15"/>
      <c r="L34" s="15"/>
      <c r="M34" s="15"/>
      <c r="N34" s="8"/>
      <c r="O34" s="15"/>
      <c r="P34" s="15"/>
      <c r="T34" s="6"/>
    </row>
    <row r="35" spans="1:20" ht="16.5" customHeight="1">
      <c r="A35" s="4"/>
      <c r="B35" s="4"/>
      <c r="C35" s="3"/>
      <c r="D35" s="15"/>
      <c r="E35" s="15"/>
      <c r="F35" s="15"/>
      <c r="G35" s="16"/>
      <c r="H35" s="15"/>
      <c r="I35" s="17"/>
      <c r="J35" s="17"/>
      <c r="K35" s="15"/>
      <c r="L35" s="15"/>
      <c r="M35" s="15"/>
      <c r="N35" s="8"/>
      <c r="O35" s="15"/>
      <c r="P35" s="15"/>
      <c r="T35" s="6"/>
    </row>
    <row r="36" spans="1:20" ht="16.5" customHeight="1">
      <c r="A36" s="4"/>
      <c r="B36" s="4"/>
      <c r="C36" s="3"/>
      <c r="D36" s="15"/>
      <c r="E36" s="15"/>
      <c r="F36" s="15"/>
      <c r="G36" s="16"/>
      <c r="H36" s="15"/>
      <c r="I36" s="17"/>
      <c r="J36" s="17"/>
      <c r="K36" s="15"/>
      <c r="L36" s="15"/>
      <c r="M36" s="15"/>
      <c r="N36" s="8"/>
      <c r="O36" s="15"/>
      <c r="P36" s="15"/>
      <c r="T36" s="6"/>
    </row>
    <row r="37" spans="1:20" ht="16.5" customHeight="1">
      <c r="A37" s="4"/>
      <c r="B37" s="4"/>
      <c r="C37" s="3" t="s">
        <v>41</v>
      </c>
      <c r="D37" s="15">
        <v>0</v>
      </c>
      <c r="E37" s="15">
        <v>0</v>
      </c>
      <c r="F37" s="15">
        <v>0</v>
      </c>
      <c r="G37" s="16" t="str">
        <f>C37</f>
        <v>(5560) ORG SUPPORT/CONTRIBUTION</v>
      </c>
      <c r="H37" s="15">
        <v>0</v>
      </c>
      <c r="I37" s="17">
        <v>0</v>
      </c>
      <c r="J37" s="17">
        <v>0</v>
      </c>
      <c r="K37" s="15">
        <v>-2680</v>
      </c>
      <c r="L37" s="15">
        <v>0</v>
      </c>
      <c r="M37" s="15">
        <f>L37-K37</f>
        <v>2680</v>
      </c>
      <c r="N37" s="18">
        <f>IF(L37&lt;&gt;0,IF(M37&lt;&gt;0,(IF(M37&lt;0,IF(L37&lt;0,(M37/L37)*(-1),M37/ABS(L37)),M37/ABS(L37))),0),IF(M37=0,0,(IF(M37&gt;0,1,-1))))</f>
        <v>1</v>
      </c>
      <c r="O37" s="15">
        <v>0</v>
      </c>
      <c r="P37" s="15">
        <f>H37-K37</f>
        <v>2680</v>
      </c>
      <c r="Q37" s="19">
        <v>0</v>
      </c>
      <c r="R37" s="19">
        <v>2680</v>
      </c>
      <c r="S37" s="19">
        <v>0</v>
      </c>
      <c r="T37" s="6"/>
    </row>
    <row r="38" spans="1:20" ht="17.25" customHeight="1">
      <c r="A38" s="24"/>
      <c r="B38" s="24"/>
      <c r="C38" s="2" t="s">
        <v>43</v>
      </c>
      <c r="D38" s="10">
        <v>0</v>
      </c>
      <c r="E38" s="10">
        <v>0</v>
      </c>
      <c r="F38" s="10">
        <v>0</v>
      </c>
      <c r="G38" s="11" t="str">
        <f>C38</f>
        <v>(550) Operating Expenses</v>
      </c>
      <c r="H38" s="10">
        <v>0</v>
      </c>
      <c r="I38" s="12">
        <v>0</v>
      </c>
      <c r="J38" s="12">
        <v>0</v>
      </c>
      <c r="K38" s="10">
        <v>-2680</v>
      </c>
      <c r="L38" s="10">
        <v>0</v>
      </c>
      <c r="M38" s="10">
        <f>L38-K38</f>
        <v>2680</v>
      </c>
      <c r="N38" s="13">
        <f>IF(L38&lt;&gt;0,IF(M38&lt;&gt;0,(IF(M38&lt;0,IF(L38&lt;0,(M38/L38)*(-1),M38/ABS(L38)),M38/ABS(L38))),0),IF(M38=0,0,(IF(M38&gt;0,1,-1))))</f>
        <v>1</v>
      </c>
      <c r="O38" s="10">
        <v>0</v>
      </c>
      <c r="P38" s="10">
        <f>H38-K38</f>
        <v>2680</v>
      </c>
      <c r="Q38" s="14">
        <v>0</v>
      </c>
      <c r="R38" s="14">
        <v>2680</v>
      </c>
      <c r="S38" s="14">
        <v>0</v>
      </c>
      <c r="T38" s="42"/>
    </row>
    <row r="39" spans="1:20" ht="16.5" customHeight="1">
      <c r="A39" s="4"/>
      <c r="B39" s="4"/>
      <c r="C39" s="3"/>
      <c r="D39" s="15"/>
      <c r="E39" s="15"/>
      <c r="F39" s="15"/>
      <c r="G39" s="16"/>
      <c r="H39" s="15"/>
      <c r="I39" s="17"/>
      <c r="J39" s="17"/>
      <c r="K39" s="15"/>
      <c r="L39" s="15"/>
      <c r="M39" s="15"/>
      <c r="N39" s="8"/>
      <c r="O39" s="15"/>
      <c r="P39" s="15"/>
      <c r="T39" s="6"/>
    </row>
    <row r="40" spans="1:20" ht="17.25" customHeight="1">
      <c r="A40" s="24"/>
      <c r="B40" s="24"/>
      <c r="C40" s="2" t="s">
        <v>44</v>
      </c>
      <c r="D40" s="10">
        <v>1.1399999999999999</v>
      </c>
      <c r="E40" s="10">
        <v>0</v>
      </c>
      <c r="F40" s="10">
        <v>57</v>
      </c>
      <c r="G40" s="11" t="s">
        <v>72</v>
      </c>
      <c r="H40" s="10">
        <v>0</v>
      </c>
      <c r="I40" s="12">
        <v>-1.1399999999999999</v>
      </c>
      <c r="J40" s="12">
        <v>0</v>
      </c>
      <c r="K40" s="10">
        <v>-2619.4400000000001</v>
      </c>
      <c r="L40" s="10">
        <v>0</v>
      </c>
      <c r="M40" s="10">
        <f>L40-K40</f>
        <v>2619.4400000000001</v>
      </c>
      <c r="N40" s="13">
        <f>IF(L40&lt;&gt;0,IF(M40&lt;&gt;0,(IF(M40&lt;0,IF(L40&lt;0,(M40/L40)*(-1),M40/ABS(L40)),M40/ABS(L40))),0),IF(M40=0,0,(IF(M40&gt;0,1,-1))))</f>
        <v>1</v>
      </c>
      <c r="O40" s="10">
        <v>58.009999999999998</v>
      </c>
      <c r="P40" s="10">
        <f>H40-K40</f>
        <v>2619.4400000000001</v>
      </c>
      <c r="Q40" s="14">
        <v>0</v>
      </c>
      <c r="R40" s="14">
        <v>2619.4400000000001</v>
      </c>
      <c r="S40" s="14">
        <v>0</v>
      </c>
      <c r="T40" s="42"/>
    </row>
    <row r="41" spans="1:20" ht="16.5" customHeight="1">
      <c r="A41" s="4"/>
      <c r="B41" s="4"/>
      <c r="C41" s="3"/>
      <c r="D41" s="15"/>
      <c r="E41" s="15"/>
      <c r="F41" s="15"/>
      <c r="G41" s="16"/>
      <c r="H41" s="15"/>
      <c r="I41" s="17"/>
      <c r="J41" s="17"/>
      <c r="K41" s="15"/>
      <c r="L41" s="15"/>
      <c r="M41" s="15"/>
      <c r="N41" s="8"/>
      <c r="O41" s="15"/>
      <c r="P41" s="15"/>
      <c r="T41" s="6"/>
    </row>
    <row r="42" spans="1:20" ht="16.5" customHeight="1">
      <c r="A42" s="4"/>
      <c r="B42" s="4"/>
      <c r="C42" s="3"/>
      <c r="D42" s="15"/>
      <c r="E42" s="15"/>
      <c r="F42" s="15"/>
      <c r="G42" s="16"/>
      <c r="H42" s="15"/>
      <c r="I42" s="17"/>
      <c r="J42" s="17"/>
      <c r="K42" s="15"/>
      <c r="L42" s="15"/>
      <c r="M42" s="15"/>
      <c r="N42" s="8"/>
      <c r="O42" s="15"/>
      <c r="P42" s="15"/>
      <c r="T42" s="6"/>
    </row>
    <row r="43" spans="1:20" ht="16.5" customHeight="1">
      <c r="A43" s="4"/>
      <c r="B43" s="4"/>
      <c r="C43" s="3"/>
      <c r="D43" s="15"/>
      <c r="E43" s="15"/>
      <c r="F43" s="15"/>
      <c r="G43" s="16"/>
      <c r="H43" s="15"/>
      <c r="I43" s="17"/>
      <c r="J43" s="17"/>
      <c r="K43" s="15"/>
      <c r="L43" s="15"/>
      <c r="M43" s="15"/>
      <c r="N43" s="8"/>
      <c r="O43" s="15"/>
      <c r="P43" s="15"/>
      <c r="T43" s="6"/>
    </row>
    <row r="44" spans="1:20" ht="17.25" customHeight="1">
      <c r="A44" s="24"/>
      <c r="B44" s="24"/>
      <c r="C44" s="2" t="s">
        <v>54</v>
      </c>
      <c r="D44" s="10">
        <v>1.1399999999999999</v>
      </c>
      <c r="E44" s="10">
        <v>0</v>
      </c>
      <c r="F44" s="10">
        <v>57</v>
      </c>
      <c r="G44" s="11" t="s">
        <v>73</v>
      </c>
      <c r="H44" s="10">
        <v>0</v>
      </c>
      <c r="I44" s="12">
        <v>-1.1399999999999999</v>
      </c>
      <c r="J44" s="12">
        <v>0</v>
      </c>
      <c r="K44" s="10">
        <v>-2619.4400000000001</v>
      </c>
      <c r="L44" s="10">
        <v>0</v>
      </c>
      <c r="M44" s="10">
        <f>L44-K44</f>
        <v>2619.4400000000001</v>
      </c>
      <c r="N44" s="13">
        <f>IF(L44&lt;&gt;0,IF(M44&lt;&gt;0,(IF(M44&lt;0,IF(L44&lt;0,(M44/L44)*(-1),M44/ABS(L44)),M44/ABS(L44))),0),IF(M44=0,0,(IF(M44&gt;0,1,-1))))</f>
        <v>1</v>
      </c>
      <c r="O44" s="10">
        <v>58.009999999999998</v>
      </c>
      <c r="P44" s="10">
        <f>H44-K44</f>
        <v>2619.4400000000001</v>
      </c>
      <c r="Q44" s="14">
        <v>0</v>
      </c>
      <c r="R44" s="14">
        <v>2619.4400000000001</v>
      </c>
      <c r="S44" s="14">
        <v>0</v>
      </c>
      <c r="T44" s="42"/>
    </row>
    <row r="45" spans="1:20" ht="16.5" customHeight="1">
      <c r="A45" s="4"/>
      <c r="B45" s="4"/>
      <c r="C45" s="3"/>
      <c r="D45" s="15"/>
      <c r="E45" s="15"/>
      <c r="F45" s="15"/>
      <c r="G45" s="16"/>
      <c r="H45" s="15"/>
      <c r="I45" s="17"/>
      <c r="J45" s="17"/>
      <c r="K45" s="15"/>
      <c r="L45" s="15"/>
      <c r="M45" s="15"/>
      <c r="N45" s="8"/>
      <c r="O45" s="15"/>
      <c r="P45" s="15"/>
      <c r="T45" s="6"/>
    </row>
    <row r="46" spans="1:20" ht="17.25" customHeight="1">
      <c r="A46" s="24"/>
      <c r="B46" s="24"/>
      <c r="C46" s="2" t="s">
        <v>55</v>
      </c>
      <c r="D46" s="10">
        <v>70.269999999999996</v>
      </c>
      <c r="E46" s="10">
        <v>166.666666666667</v>
      </c>
      <c r="F46" s="10">
        <v>1953</v>
      </c>
      <c r="G46" s="11" t="s">
        <v>74</v>
      </c>
      <c r="H46" s="10">
        <v>2000</v>
      </c>
      <c r="I46" s="12">
        <v>96.396666666667002</v>
      </c>
      <c r="J46" s="12">
        <v>0.578380000000001</v>
      </c>
      <c r="K46" s="10">
        <v>5560.8500000000004</v>
      </c>
      <c r="L46" s="10">
        <v>2000</v>
      </c>
      <c r="M46" s="10">
        <f>K46-L46</f>
        <v>3560.8500000000004</v>
      </c>
      <c r="N46" s="13">
        <f>IF(L46&lt;&gt;0,IF(M46&lt;&gt;0,(IF(M46&lt;0,IF(L46&lt;0,(M46/L46)*(-1),M46/ABS(L46)),M46/ABS(L46))),0),IF(M46=0,0,(IF(M46&gt;0,1,-1))))</f>
        <v>1.7804250000000001</v>
      </c>
      <c r="O46" s="10">
        <v>2096.9899999999998</v>
      </c>
      <c r="P46" s="10">
        <f>H46-K46</f>
        <v>-3560.8500000000004</v>
      </c>
      <c r="Q46" s="14">
        <v>2000</v>
      </c>
      <c r="R46" s="14">
        <v>-3560.8499999999999</v>
      </c>
      <c r="S46" s="14">
        <v>-1.7804249999999899</v>
      </c>
      <c r="T46" s="42"/>
    </row>
    <row r="47" spans="1:20" ht="16.5" customHeight="1">
      <c r="A47" s="4"/>
      <c r="B47" s="4"/>
      <c r="C47" s="3"/>
      <c r="D47" s="15"/>
      <c r="E47" s="15"/>
      <c r="F47" s="15"/>
      <c r="G47" s="16"/>
      <c r="H47" s="15"/>
      <c r="I47" s="17"/>
      <c r="J47" s="17"/>
      <c r="K47" s="15"/>
      <c r="L47" s="15"/>
      <c r="M47" s="15"/>
      <c r="N47" s="8"/>
      <c r="O47" s="15"/>
      <c r="P47" s="15"/>
      <c r="T47" s="6"/>
    </row>
    <row r="48" spans="1:20" ht="16.5" customHeight="1">
      <c r="A48" s="4"/>
      <c r="B48" s="4"/>
      <c r="C48" s="3"/>
      <c r="D48" s="15"/>
      <c r="E48" s="15"/>
      <c r="F48" s="15"/>
      <c r="G48" s="16"/>
      <c r="H48" s="15"/>
      <c r="I48" s="17"/>
      <c r="J48" s="17"/>
      <c r="K48" s="15"/>
      <c r="L48" s="15"/>
      <c r="M48" s="15"/>
      <c r="N48" s="8"/>
      <c r="O48" s="15"/>
      <c r="P48" s="15"/>
      <c r="T48" s="6"/>
    </row>
    <row r="49" spans="1:20" ht="17.25" customHeight="1">
      <c r="A49" s="24"/>
      <c r="B49" s="24"/>
      <c r="C49" s="2" t="s">
        <v>59</v>
      </c>
      <c r="D49" s="10">
        <v>1.1399999999999999</v>
      </c>
      <c r="E49" s="10">
        <v>0</v>
      </c>
      <c r="F49" s="10">
        <v>57</v>
      </c>
      <c r="G49" s="11" t="s">
        <v>75</v>
      </c>
      <c r="H49" s="10">
        <v>0</v>
      </c>
      <c r="I49" s="12">
        <v>-1.1399999999999999</v>
      </c>
      <c r="J49" s="12">
        <v>0</v>
      </c>
      <c r="K49" s="10">
        <v>-2619.4400000000001</v>
      </c>
      <c r="L49" s="10">
        <v>0</v>
      </c>
      <c r="M49" s="10">
        <f>L49-K49</f>
        <v>2619.4400000000001</v>
      </c>
      <c r="N49" s="13">
        <f>IF(L49&lt;&gt;0,IF(M49&lt;&gt;0,(IF(M49&lt;0,IF(L49&lt;0,(M49/L49)*(-1),M49/ABS(L49)),M49/ABS(L49))),0),IF(M49=0,0,(IF(M49&gt;0,1,-1))))</f>
        <v>1</v>
      </c>
      <c r="O49" s="10">
        <v>58.009999999999998</v>
      </c>
      <c r="P49" s="10">
        <f>H49-K49</f>
        <v>2619.4400000000001</v>
      </c>
      <c r="Q49" s="20">
        <v>0</v>
      </c>
      <c r="R49" s="20">
        <v>2619.4400000000001</v>
      </c>
      <c r="S49" s="20">
        <v>0</v>
      </c>
      <c r="T49" s="42"/>
    </row>
    <row r="50" spans="1:20" ht="16.5" customHeight="1">
      <c r="A50" s="4"/>
      <c r="B50" s="4"/>
      <c r="C50" s="3"/>
      <c r="D50" s="15"/>
      <c r="E50" s="15"/>
      <c r="F50" s="15"/>
      <c r="G50" s="16"/>
      <c r="H50" s="15"/>
      <c r="I50" s="17"/>
      <c r="J50" s="17"/>
      <c r="K50" s="15"/>
      <c r="L50" s="15"/>
      <c r="M50" s="15"/>
      <c r="N50" s="8"/>
      <c r="O50" s="15"/>
      <c r="P50" s="15"/>
      <c r="T50" s="6"/>
    </row>
    <row r="51" spans="1:20" ht="17.25" customHeight="1">
      <c r="A51" s="24"/>
      <c r="B51" s="24"/>
      <c r="C51" s="4" t="s">
        <v>60</v>
      </c>
      <c r="D51" s="10">
        <v>70.269999999999996</v>
      </c>
      <c r="E51" s="10">
        <v>166.666666666667</v>
      </c>
      <c r="F51" s="10">
        <v>1953</v>
      </c>
      <c r="G51" s="11" t="s">
        <v>76</v>
      </c>
      <c r="H51" s="10">
        <v>2000</v>
      </c>
      <c r="I51" s="12">
        <v>96.396666666667002</v>
      </c>
      <c r="J51" s="12">
        <v>0.578380000000001</v>
      </c>
      <c r="K51" s="10">
        <v>5560.8500000000004</v>
      </c>
      <c r="L51" s="10">
        <v>2000</v>
      </c>
      <c r="M51" s="10">
        <f>K51-L51</f>
        <v>3560.8500000000004</v>
      </c>
      <c r="N51" s="13">
        <f>IF(L51&lt;&gt;0,IF(M51&lt;&gt;0,(IF(M51&lt;0,IF(L51&lt;0,(M51/L51)*(-1),M51/ABS(L51)),M51/ABS(L51))),0),IF(M51=0,0,(IF(M51&gt;0,1,-1))))</f>
        <v>1.7804250000000001</v>
      </c>
      <c r="O51" s="10">
        <v>2096.9899999999998</v>
      </c>
      <c r="P51" s="10">
        <f>H51-K51</f>
        <v>-3560.8500000000004</v>
      </c>
      <c r="Q51" s="21">
        <v>2000</v>
      </c>
      <c r="R51" s="21">
        <v>-3560.8499999999999</v>
      </c>
      <c r="S51" s="21">
        <v>-1.7804249999999899</v>
      </c>
      <c r="T51" s="42"/>
    </row>
    <row r="52" spans="1:20" ht="16.5" customHeight="1">
      <c r="A52" s="4"/>
      <c r="B52" s="4"/>
      <c r="C52" s="3"/>
      <c r="D52" s="15"/>
      <c r="E52" s="15"/>
      <c r="F52" s="15"/>
      <c r="G52" s="16"/>
      <c r="H52" s="15"/>
      <c r="I52" s="17"/>
      <c r="J52" s="17"/>
      <c r="K52" s="15"/>
      <c r="L52" s="15"/>
      <c r="M52" s="15"/>
      <c r="N52" s="8"/>
      <c r="O52" s="15"/>
      <c r="P52" s="15"/>
      <c r="T52" s="6"/>
    </row>
    <row r="53" spans="1:20" ht="13.5" customHeight="1">
      <c r="A53" s="6"/>
      <c r="B53" s="6"/>
      <c r="C53" s="4"/>
      <c r="D53" s="15"/>
      <c r="E53" s="15"/>
      <c r="F53" s="15"/>
      <c r="G53" s="16" t="s">
        <v>77</v>
      </c>
      <c r="H53" s="15"/>
      <c r="I53" s="17"/>
      <c r="J53" s="17"/>
      <c r="K53" s="15"/>
      <c r="L53" s="15"/>
      <c r="M53" s="15"/>
      <c r="N53" s="8"/>
      <c r="O53" s="15"/>
      <c r="P53" s="15"/>
      <c r="Q53" s="22"/>
      <c r="R53" s="22"/>
      <c r="S53" s="22"/>
      <c r="T53" s="6"/>
    </row>
    <row r="54" spans="1:20" ht="13.5" customHeight="1">
      <c r="C54" s="2" t="s">
        <v>61</v>
      </c>
      <c r="D54" s="10">
        <v>70.269999999999996</v>
      </c>
      <c r="E54" s="10">
        <v>166.666666666667</v>
      </c>
      <c r="F54" s="10">
        <v>1953</v>
      </c>
      <c r="G54" s="11" t="s">
        <v>78</v>
      </c>
      <c r="H54" s="10">
        <v>2000</v>
      </c>
      <c r="I54" s="12">
        <v>96.396666666667002</v>
      </c>
      <c r="J54" s="12">
        <v>0.578380000000001</v>
      </c>
      <c r="K54" s="10">
        <v>5560.8500000000004</v>
      </c>
      <c r="L54" s="10">
        <v>2000</v>
      </c>
      <c r="M54" s="10">
        <f>K54-L54</f>
        <v>3560.8500000000004</v>
      </c>
      <c r="N54" s="13">
        <f>IF(L54&lt;&gt;0,IF(M54&lt;&gt;0,(IF(M54&lt;0,IF(L54&lt;0,(M54/L54)*(-1),M54/ABS(L54)),M54/ABS(L54))),0),IF(M54=0,0,(IF(M54&gt;0,1,-1))))</f>
        <v>1.7804250000000001</v>
      </c>
      <c r="O54" s="10">
        <v>2096.9899999999998</v>
      </c>
      <c r="P54" s="10">
        <f>H54-K54</f>
        <v>-3560.8500000000004</v>
      </c>
      <c r="Q54" s="20">
        <v>2000</v>
      </c>
      <c r="R54" s="20">
        <v>-3560.8499999999999</v>
      </c>
      <c r="S54" s="20">
        <v>-1.7804249999999899</v>
      </c>
    </row>
    <row r="55" spans="1:20" ht="13.5" customHeight="1">
      <c r="C55" s="2" t="s">
        <v>62</v>
      </c>
      <c r="D55" s="10">
        <v>70.269999999999996</v>
      </c>
      <c r="E55" s="10">
        <v>166.666666666667</v>
      </c>
      <c r="F55" s="10">
        <v>1953</v>
      </c>
      <c r="G55" s="11" t="s">
        <v>79</v>
      </c>
      <c r="H55" s="10">
        <v>2000</v>
      </c>
      <c r="I55" s="12">
        <v>96.396666666667002</v>
      </c>
      <c r="J55" s="12">
        <v>0.578380000000001</v>
      </c>
      <c r="K55" s="10">
        <v>5560.8500000000004</v>
      </c>
      <c r="L55" s="10">
        <v>2000</v>
      </c>
      <c r="M55" s="10">
        <f>K55-L55</f>
        <v>3560.8500000000004</v>
      </c>
      <c r="N55" s="13">
        <f>IF(L55&lt;&gt;0,IF(M55&lt;&gt;0,(IF(M55&lt;0,IF(L55&lt;0,(M55/L55)*(-1),M55/ABS(L55)),M55/ABS(L55))),0),IF(M55=0,0,(IF(M55&gt;0,1,-1))))</f>
        <v>1.7804250000000001</v>
      </c>
      <c r="O55" s="10">
        <v>2096.9899999999998</v>
      </c>
      <c r="P55" s="10">
        <f>H55-K55</f>
        <v>-3560.8500000000004</v>
      </c>
      <c r="Q55" s="20">
        <v>2000</v>
      </c>
      <c r="R55" s="20">
        <v>-3560.8499999999999</v>
      </c>
      <c r="S55" s="20">
        <v>-1.7804249999999899</v>
      </c>
    </row>
    <row r="56" spans="1:20" ht="16.5" customHeight="1">
      <c r="A56" s="4"/>
      <c r="B56" s="4"/>
      <c r="C56" s="4"/>
      <c r="D56" s="6"/>
      <c r="E56" s="6"/>
      <c r="F56" s="6"/>
      <c r="G56" s="6"/>
      <c r="I56" s="4"/>
      <c r="J56" s="4"/>
      <c r="N56" s="8"/>
      <c r="O56" s="6"/>
      <c r="P56" s="6"/>
      <c r="T56" s="6"/>
    </row>
    <row r="57" spans="1:20" ht="16.5" customHeight="1">
      <c r="A57" s="4"/>
      <c r="B57" s="4"/>
      <c r="C57" s="4"/>
      <c r="D57" s="6"/>
      <c r="E57" s="6"/>
      <c r="F57" s="6"/>
      <c r="G57" s="6"/>
      <c r="I57" s="4"/>
      <c r="J57" s="4"/>
      <c r="N57" s="8"/>
      <c r="O57" s="6"/>
      <c r="P57" s="6"/>
      <c r="T57" s="6"/>
    </row>
    <row r="58" spans="1:20" ht="13.5" customHeight="1"/>
    <row r="59" spans="1:20" ht="13.5" customHeight="1"/>
    <row r="60" spans="1:20" ht="13.5" customHeight="1"/>
    <row r="61" spans="1:20" ht="13.5" customHeight="1"/>
    <row r="62" spans="1:20" ht="13.5" customHeight="1"/>
    <row r="63" spans="1:20" ht="13.5" customHeight="1"/>
    <row r="64" spans="1:20" ht="13.5" customHeight="1"/>
    <row r="65" spans="1:20" ht="13.5" customHeight="1"/>
    <row r="66" spans="1:20" ht="13.5" customHeight="1"/>
    <row r="67" spans="1:20" ht="13.5" customHeight="1"/>
    <row r="68" spans="1:20" ht="13.5" customHeight="1"/>
    <row r="69" spans="1:20" ht="13.5" customHeight="1"/>
    <row r="70" spans="1:20" ht="13.5" customHeight="1"/>
    <row r="71" spans="1:20" ht="13.5" customHeight="1"/>
    <row r="72" spans="1:20" ht="13.5" customHeight="1"/>
    <row r="73" spans="1:20" ht="13.5" customHeight="1"/>
    <row r="74" spans="1:20" ht="13.5" customHeight="1"/>
    <row r="75" spans="1:20" ht="13.5" customHeight="1"/>
    <row r="76" spans="1:20" ht="13.5" customHeight="1"/>
    <row r="77" spans="1:20" ht="13.5" customHeight="1"/>
    <row r="78" spans="1:20" ht="13.5" customHeight="1"/>
    <row r="79" spans="1:20" ht="13.5" customHeight="1"/>
    <row r="80" spans="1:20" ht="13.5" customHeight="1"/>
    <row r="81" spans="1:20" ht="13.5" customHeight="1"/>
    <row r="82" spans="1:20" ht="13.5" customHeight="1"/>
    <row r="83" spans="1:20" ht="13.5" customHeight="1"/>
    <row r="84" spans="1:20" ht="13.5" customHeight="1"/>
    <row r="85" spans="1:20" ht="13.5" customHeight="1"/>
    <row r="86" spans="1:20" ht="13.5" customHeight="1"/>
    <row r="87" spans="1:20" ht="13.5" customHeight="1"/>
    <row r="88" spans="1:20" ht="13.5" customHeight="1"/>
    <row r="89" spans="1:20" ht="13.5" customHeight="1"/>
    <row r="90" spans="1:20" ht="13.5" customHeight="1"/>
    <row r="91" spans="1:20" ht="13.5" customHeight="1"/>
    <row r="92" spans="3:19" ht="13.5" customHeight="1"/>
    <row r="93" spans="3:19" ht="13.5" customHeight="1"/>
    <row r="94" spans="1:20" ht="13.5" customHeight="1"/>
    <row r="95" spans="1:20" ht="13.5" customHeight="1"/>
  </sheetData>
  <sheetProtection formatColumns="0"/>
  <mergeCells count="5">
    <mergeCell ref="D12:F12"/>
    <mergeCell ref="H11:P11"/>
    <mergeCell ref="K4:O4"/>
    <mergeCell ref="D7:F7"/>
    <mergeCell ref="D6:F6"/>
  </mergeCells>
  <pageMargins left="0.25" right="0.25" top="0.75" bottom="0.5" header="0" footer="0.25"/>
  <pageSetup fitToHeight="0" orientation="landscape" pageOrder="overThenDown" paperSize="1"/>
  <headerFooter alignWithMargins="0">
    <oddFooter>&amp;L&amp;"Tahoma"&amp;8 &amp;C&amp;"Tahoma"&amp;8 &amp;R&amp;"Tahoma"&amp;8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ID">
    <vt:i4>3304</vt:i4>
  </property>
  <property fmtid="{D5CDD505-2E9C-101B-9397-08002B2CF9AE}" pid="3" name="ReportMode">
    <vt:i4>0</vt:i4>
  </property>
  <property fmtid="{D5CDD505-2E9C-101B-9397-08002B2CF9AE}" pid="4" name="UserId">
    <vt:lpwstr>ALA\jlevine</vt:lpwstr>
  </property>
</Properties>
</file>